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ekeefe\Desktop\Reviews\"/>
    </mc:Choice>
  </mc:AlternateContent>
  <xr:revisionPtr revIDLastSave="0" documentId="13_ncr:1_{333BD355-EB6A-48AF-8468-3FAE1423D787}" xr6:coauthVersionLast="47" xr6:coauthVersionMax="47" xr10:uidLastSave="{00000000-0000-0000-0000-000000000000}"/>
  <bookViews>
    <workbookView xWindow="35100" yWindow="795" windowWidth="26610" windowHeight="18495" xr2:uid="{F58DC18C-DF22-43C3-B8B9-3D910BD83FDC}"/>
  </bookViews>
  <sheets>
    <sheet name="Methyl-seq" sheetId="1" r:id="rId1"/>
    <sheet name="ssDNA &amp; Low-Input DNA" sheetId="2" r:id="rId2"/>
    <sheet name="MC" sheetId="3" r:id="rId3"/>
    <sheet name="MC UNI" sheetId="12" r:id="rId4"/>
    <sheet name="Amplicon" sheetId="4" r:id="rId5"/>
    <sheet name="Normalase" sheetId="6" r:id="rId6"/>
    <sheet name=" RNA" sheetId="8" r:id="rId7"/>
    <sheet name="Broad RNA" sheetId="9" r:id="rId8"/>
    <sheet name="EZ" sheetId="10" r:id="rId9"/>
    <sheet name="EZ UNI" sheetId="13" r:id="rId10"/>
    <sheet name="cfDNA &amp; FFPE DNA" sheetId="11"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6" l="1"/>
  <c r="E17" i="6"/>
  <c r="E10" i="6"/>
  <c r="E11" i="6"/>
  <c r="E9" i="6"/>
  <c r="E48" i="4"/>
  <c r="E40" i="4"/>
  <c r="E39" i="4"/>
  <c r="E32" i="4"/>
  <c r="E33" i="4"/>
  <c r="E31" i="4"/>
  <c r="E23" i="4"/>
  <c r="E24" i="4"/>
  <c r="E25" i="4"/>
  <c r="E22" i="4"/>
  <c r="E15" i="4"/>
  <c r="E16" i="4"/>
  <c r="E14" i="4"/>
  <c r="E13" i="9"/>
  <c r="E14" i="9"/>
  <c r="E15" i="9"/>
  <c r="E18" i="9"/>
  <c r="E19" i="9"/>
  <c r="E20" i="9"/>
  <c r="E21" i="9"/>
  <c r="E22" i="9"/>
  <c r="E25" i="9"/>
  <c r="E26" i="9"/>
  <c r="E27" i="9"/>
  <c r="E30" i="9"/>
  <c r="E31" i="9"/>
  <c r="E32" i="9"/>
  <c r="E33" i="9"/>
  <c r="E34" i="9"/>
  <c r="E35" i="9"/>
  <c r="E38" i="9"/>
  <c r="E39" i="9"/>
  <c r="E42" i="9"/>
  <c r="E43" i="9"/>
  <c r="E44" i="9"/>
  <c r="E47" i="9"/>
  <c r="E48" i="9" s="1"/>
  <c r="E12" i="9"/>
  <c r="E30" i="12"/>
  <c r="E29" i="12"/>
  <c r="E21" i="12"/>
  <c r="E20" i="12"/>
  <c r="E12" i="12"/>
  <c r="E13" i="12"/>
  <c r="E14" i="12"/>
  <c r="E11" i="12"/>
  <c r="E30" i="3"/>
  <c r="E29" i="3"/>
  <c r="E21" i="3"/>
  <c r="E22" i="3"/>
  <c r="E20" i="3"/>
  <c r="E12" i="3"/>
  <c r="E13" i="3"/>
  <c r="E14" i="3"/>
  <c r="E11" i="3"/>
  <c r="E47" i="2"/>
  <c r="E48" i="2"/>
  <c r="E49" i="2"/>
  <c r="E46" i="2"/>
  <c r="E37" i="2"/>
  <c r="E38" i="2"/>
  <c r="E39" i="2"/>
  <c r="E36" i="2"/>
  <c r="E27" i="2"/>
  <c r="E28" i="2"/>
  <c r="E29" i="2"/>
  <c r="E30" i="2"/>
  <c r="E26" i="2"/>
  <c r="E15" i="2"/>
  <c r="E16" i="2"/>
  <c r="E17" i="2"/>
  <c r="E18" i="2"/>
  <c r="E19" i="2"/>
  <c r="E20" i="2"/>
  <c r="E14" i="2"/>
  <c r="E42" i="1"/>
  <c r="E43" i="1"/>
  <c r="E44" i="1"/>
  <c r="E41" i="1"/>
  <c r="E34" i="1"/>
  <c r="E35" i="1"/>
  <c r="E33" i="1"/>
  <c r="E27" i="1"/>
  <c r="E26" i="1"/>
  <c r="E15" i="1"/>
  <c r="E16" i="1"/>
  <c r="E17" i="1"/>
  <c r="E18" i="1"/>
  <c r="E19" i="1"/>
  <c r="E20" i="1"/>
  <c r="E14" i="1"/>
  <c r="C24" i="11"/>
  <c r="C21" i="11"/>
  <c r="C20" i="11"/>
  <c r="C19" i="11"/>
  <c r="C18" i="11"/>
  <c r="C17" i="11"/>
  <c r="C14" i="11"/>
  <c r="C13" i="11"/>
  <c r="C12" i="11"/>
  <c r="C11" i="11"/>
  <c r="C8" i="11"/>
  <c r="C7" i="11"/>
  <c r="C6" i="11"/>
  <c r="C21" i="13"/>
  <c r="C20" i="13"/>
  <c r="C19" i="13"/>
  <c r="C16" i="13"/>
  <c r="C15" i="13"/>
  <c r="C14" i="13"/>
  <c r="C13" i="13"/>
  <c r="C12" i="13"/>
  <c r="C9" i="13"/>
  <c r="C8" i="13"/>
  <c r="C7" i="13"/>
  <c r="C6" i="13"/>
  <c r="C19" i="10"/>
  <c r="C16" i="10"/>
  <c r="C15" i="10"/>
  <c r="C14" i="10"/>
  <c r="C13" i="10"/>
  <c r="C12" i="10"/>
  <c r="C9" i="10"/>
  <c r="C8" i="10"/>
  <c r="C7" i="10"/>
  <c r="C6" i="10"/>
  <c r="E43" i="8"/>
  <c r="E42" i="8"/>
  <c r="E40" i="8"/>
  <c r="E39" i="8"/>
  <c r="E38" i="8"/>
  <c r="E37" i="8"/>
  <c r="E36" i="8"/>
  <c r="E35" i="8"/>
  <c r="E34" i="8"/>
  <c r="D32" i="8"/>
  <c r="E31" i="8"/>
  <c r="E30" i="8"/>
  <c r="E32" i="8" s="1"/>
  <c r="E28" i="8"/>
  <c r="E27" i="8"/>
  <c r="E26" i="8"/>
  <c r="E25" i="8"/>
  <c r="E23" i="8"/>
  <c r="E22" i="8"/>
  <c r="E21" i="8"/>
  <c r="E20" i="8"/>
  <c r="E19" i="8"/>
  <c r="E18" i="8"/>
  <c r="E16" i="8"/>
  <c r="E15" i="8"/>
  <c r="E14" i="8"/>
  <c r="E13" i="8"/>
  <c r="E12" i="8"/>
  <c r="E23" i="9" l="1"/>
  <c r="E28" i="9"/>
  <c r="E40" i="9"/>
  <c r="E36" i="9"/>
  <c r="E45" i="9"/>
  <c r="E16" i="9"/>
</calcChain>
</file>

<file path=xl/sharedStrings.xml><?xml version="1.0" encoding="utf-8"?>
<sst xmlns="http://schemas.openxmlformats.org/spreadsheetml/2006/main" count="419" uniqueCount="184">
  <si>
    <t>Master Mix Volume Calculator</t>
  </si>
  <si>
    <t xml:space="preserve">Number of Reactions = </t>
  </si>
  <si>
    <t>Adaptase™</t>
  </si>
  <si>
    <t>Reagent</t>
  </si>
  <si>
    <t>Single Reaction (µL)</t>
  </si>
  <si>
    <t>Total Volume (µL)</t>
  </si>
  <si>
    <t>Low EDTA TE</t>
  </si>
  <si>
    <t>Buffer G1</t>
  </si>
  <si>
    <t>Reagent G2</t>
  </si>
  <si>
    <t>Reagent G3</t>
  </si>
  <si>
    <t>Enzyme G4</t>
  </si>
  <si>
    <t>Enzyme G5</t>
  </si>
  <si>
    <t>Enzyme G6</t>
  </si>
  <si>
    <t>Reaction Mix</t>
  </si>
  <si>
    <t>Sample</t>
  </si>
  <si>
    <t>Total</t>
  </si>
  <si>
    <t>Extension</t>
  </si>
  <si>
    <t>Reagent Y1</t>
  </si>
  <si>
    <t>Enzyme Y2</t>
  </si>
  <si>
    <t xml:space="preserve">Reaction Mix </t>
  </si>
  <si>
    <t>Adaptase Reaction</t>
  </si>
  <si>
    <t>Ligation</t>
  </si>
  <si>
    <t>Buffer B1</t>
  </si>
  <si>
    <t>Reagent B2</t>
  </si>
  <si>
    <t>Enzyme B3</t>
  </si>
  <si>
    <t>Post-Extension SPRI Eluate</t>
  </si>
  <si>
    <t>Indexing PCR</t>
  </si>
  <si>
    <t>Buffer R1</t>
  </si>
  <si>
    <t>Reagent R2</t>
  </si>
  <si>
    <t>Enzyme R3</t>
  </si>
  <si>
    <t>Post Ligation SPRI</t>
  </si>
  <si>
    <t xml:space="preserve">  Eluate + Index Primers</t>
  </si>
  <si>
    <t>Reagent W2</t>
  </si>
  <si>
    <t>Buffer W3</t>
  </si>
  <si>
    <t>Enzyme W4</t>
  </si>
  <si>
    <t>Post-Extension SPRI</t>
  </si>
  <si>
    <t xml:space="preserve">  Eluate</t>
  </si>
  <si>
    <t>enter the desired number of reactions in the highlighted field below to calculate volumes necessary for each step of the library</t>
  </si>
  <si>
    <r>
      <t xml:space="preserve">preparation. </t>
    </r>
    <r>
      <rPr>
        <b/>
        <sz val="11"/>
        <color rgb="FF5A5A5A"/>
        <rFont val="Arial"/>
        <family val="2"/>
      </rPr>
      <t>IMPORTANT:</t>
    </r>
    <r>
      <rPr>
        <sz val="11"/>
        <color rgb="FF5A5A5A"/>
        <rFont val="Arial"/>
        <family val="2"/>
      </rPr>
      <t xml:space="preserve"> This tool automatically incorporates 5% excess volume to compensate for pipeting loss.</t>
    </r>
  </si>
  <si>
    <t>End Prep</t>
  </si>
  <si>
    <t>Buffer E1</t>
  </si>
  <si>
    <t>Enzyme E2</t>
  </si>
  <si>
    <t>Enzyme E3</t>
  </si>
  <si>
    <t>Enzyme E4</t>
  </si>
  <si>
    <t>DNA Sample</t>
  </si>
  <si>
    <t xml:space="preserve">Total </t>
  </si>
  <si>
    <t>Adapter Ligation</t>
  </si>
  <si>
    <t>Buffer L1</t>
  </si>
  <si>
    <t>Enzyme L2</t>
  </si>
  <si>
    <t>Stubby-Y Adapter</t>
  </si>
  <si>
    <t>Total Master Mix</t>
  </si>
  <si>
    <t>End Prep Sample</t>
  </si>
  <si>
    <t xml:space="preserve">Optional PCR </t>
  </si>
  <si>
    <t>PCR Master Mix</t>
  </si>
  <si>
    <t>Indexing Primer Mix</t>
  </si>
  <si>
    <t xml:space="preserve">Indexed Adapter </t>
  </si>
  <si>
    <t>Unique to each sample</t>
  </si>
  <si>
    <t>Multiplex PCR</t>
  </si>
  <si>
    <t>Master Mix Volume (µL)</t>
  </si>
  <si>
    <t>Reagent G1</t>
  </si>
  <si>
    <t>Enzyme G3</t>
  </si>
  <si>
    <t>Sample DNA</t>
  </si>
  <si>
    <t>Master Mix Volume (µL) - minimum of 10 libraries</t>
  </si>
  <si>
    <t>Reagent I1</t>
  </si>
  <si>
    <t>Enzyme I2</t>
  </si>
  <si>
    <t>Enzyme I3</t>
  </si>
  <si>
    <t>Enzyme I4</t>
  </si>
  <si>
    <t>Multiplex PCR Products and Indices</t>
  </si>
  <si>
    <t>*Normalase Optional*</t>
  </si>
  <si>
    <t>Normalase I</t>
  </si>
  <si>
    <t>Per Library (µL)</t>
  </si>
  <si>
    <t>Master Mix Volume (µL) - minimum of 24 libraries</t>
  </si>
  <si>
    <t>Buffer S1</t>
  </si>
  <si>
    <t>Reagent S2</t>
  </si>
  <si>
    <t>Enzyme S3</t>
  </si>
  <si>
    <t>Library</t>
  </si>
  <si>
    <t xml:space="preserve">                                 Pool 5 µL of each sample to create a library pool</t>
  </si>
  <si>
    <t>Normalase II</t>
  </si>
  <si>
    <t>Buffer N1</t>
  </si>
  <si>
    <t>Enzyme N2</t>
  </si>
  <si>
    <t>Pool volume (µL)</t>
  </si>
  <si>
    <t>Reaction Mix (total volume)</t>
  </si>
  <si>
    <t>Library pool (total volume)</t>
  </si>
  <si>
    <t>Total pool volume</t>
  </si>
  <si>
    <t>Normalase Inactivation</t>
  </si>
  <si>
    <t>Reagent Volume (µL) - add directly to pool</t>
  </si>
  <si>
    <t>Reagent X1</t>
  </si>
  <si>
    <t>Number of reactions</t>
  </si>
  <si>
    <t>Buffer Y1</t>
  </si>
  <si>
    <t>Reagent Y2</t>
  </si>
  <si>
    <t>Enzyme Y3</t>
  </si>
  <si>
    <t>Enzyme G2</t>
  </si>
  <si>
    <t>Reagent B1</t>
  </si>
  <si>
    <t xml:space="preserve">Number of reactions = </t>
  </si>
  <si>
    <t>Single reaction (µL)</t>
  </si>
  <si>
    <t>Fragmentation (off-bead)</t>
  </si>
  <si>
    <t>Fragmentation (on-bead)</t>
  </si>
  <si>
    <t>Nuclease-free water</t>
  </si>
  <si>
    <t>Reverse Transcription</t>
  </si>
  <si>
    <t>Exonuclease I Treatment</t>
  </si>
  <si>
    <t>Exonuclease I</t>
  </si>
  <si>
    <t>Exonuclease I Reaction Buffer</t>
  </si>
  <si>
    <t>Adaptase</t>
  </si>
  <si>
    <t>PCR</t>
  </si>
  <si>
    <t>Single reaction (uL)</t>
  </si>
  <si>
    <t>Total Volume (uL)</t>
  </si>
  <si>
    <t>OR</t>
  </si>
  <si>
    <t xml:space="preserve">     Nuclease-free water</t>
  </si>
  <si>
    <r>
      <t xml:space="preserve">     </t>
    </r>
    <r>
      <rPr>
        <sz val="12"/>
        <color rgb="FF000000"/>
        <rFont val="Arial"/>
        <family val="2"/>
      </rPr>
      <t>Nuclease-free water</t>
    </r>
  </si>
  <si>
    <t xml:space="preserve">     Low EDTA TE</t>
  </si>
  <si>
    <t>Volume per reaction (uL)</t>
  </si>
  <si>
    <t>Total volume (uL)</t>
  </si>
  <si>
    <t>Buffer K1</t>
  </si>
  <si>
    <t>Reagent K2</t>
  </si>
  <si>
    <t>Enzyme K3</t>
  </si>
  <si>
    <t>Total volume</t>
  </si>
  <si>
    <t>Buffer W1</t>
  </si>
  <si>
    <t>Enzyme W3</t>
  </si>
  <si>
    <t>Reagent W5 (stubby adapter)</t>
  </si>
  <si>
    <t>PCR master mix</t>
  </si>
  <si>
    <t>Full-length indexed Y adapter</t>
  </si>
  <si>
    <t>Reagent R1</t>
  </si>
  <si>
    <t>xGen End Repair Buffer</t>
  </si>
  <si>
    <t>xGen End Repair Enzyme</t>
  </si>
  <si>
    <t>xGen Ligation 1 Buffer</t>
  </si>
  <si>
    <t>xGen Ligation 1 Adapter</t>
  </si>
  <si>
    <t>xGen Ligation 1 Enzyme</t>
  </si>
  <si>
    <t>xGen Ligation 2 Buffer</t>
  </si>
  <si>
    <t>xGen Ligation 2 Adapter</t>
  </si>
  <si>
    <t>xGen Ligation 2 Enzyme A</t>
  </si>
  <si>
    <t>xGen Ligation 2 Enzyme B</t>
  </si>
  <si>
    <t>HiFi HotStart ReadyMix</t>
  </si>
  <si>
    <t>xGen™ Methyl-Seq</t>
  </si>
  <si>
    <t>xGen™ ssDNA &amp; Low-Input DNA Library Preparation Kit</t>
  </si>
  <si>
    <r>
      <t>This tool has been designed to calculate master mix volumes for use during xGen ssDNA&amp; Low-Input DNA library preparation. To use, enter the desired number of reactions in the highlighted field below to calculate volumes necessary for each step of the library preparation.</t>
    </r>
    <r>
      <rPr>
        <b/>
        <sz val="11"/>
        <color rgb="FF5A5A5A"/>
        <rFont val="Arial"/>
        <family val="2"/>
      </rPr>
      <t xml:space="preserve"> IMPORTANT:</t>
    </r>
    <r>
      <rPr>
        <sz val="11"/>
        <color rgb="FF5A5A5A"/>
        <rFont val="Arial"/>
        <family val="2"/>
      </rPr>
      <t xml:space="preserve"> This tool automatically incorporates 5% excess volume to compensate for pipeting loss. </t>
    </r>
    <r>
      <rPr>
        <b/>
        <sz val="11"/>
        <color rgb="FF5A5A5A"/>
        <rFont val="Arial"/>
        <family val="2"/>
      </rPr>
      <t>WARNING:</t>
    </r>
    <r>
      <rPr>
        <sz val="11"/>
        <color rgb="FF5A5A5A"/>
        <rFont val="Arial"/>
        <family val="2"/>
      </rPr>
      <t xml:space="preserve"> To achieve optimal kit use, please consider the maximum number of master mix preparations possible for your kit. For example, you may not prepare 24 master mix pools of four reactions at a time for a 96 reaction kit size as it excedes total reagent volumes provided in the kit. For more information, see "Kit Contents" section in the "xGen ssDNA&amp; Low-Input DNA Library Preparation Kit" protocol. </t>
    </r>
  </si>
  <si>
    <r>
      <t>This tool has been designed to calculate master mix volumes for use during xGen Methyl-Seq DNA library preparation. To use, enter the desired number of reactions in the highlighted field below to calculate volumes necessary for each step of the library preparation.</t>
    </r>
    <r>
      <rPr>
        <b/>
        <sz val="11"/>
        <color rgb="FF5A5A5A"/>
        <rFont val="Arial"/>
        <family val="2"/>
      </rPr>
      <t xml:space="preserve"> IMPORTANT:</t>
    </r>
    <r>
      <rPr>
        <sz val="11"/>
        <color rgb="FF5A5A5A"/>
        <rFont val="Arial"/>
        <family val="2"/>
      </rPr>
      <t xml:space="preserve"> This tool automatically incorporates 5% excess volume to compensate for pipeting loss. </t>
    </r>
    <r>
      <rPr>
        <b/>
        <sz val="11"/>
        <color rgb="FF5A5A5A"/>
        <rFont val="Arial"/>
        <family val="2"/>
      </rPr>
      <t>WARNING:</t>
    </r>
    <r>
      <rPr>
        <sz val="11"/>
        <color rgb="FF5A5A5A"/>
        <rFont val="Arial"/>
        <family val="2"/>
      </rPr>
      <t xml:space="preserve"> To achieve optimal kit use, please consider the maximum number of master mix preparations possible for your kit. For example, you may not prepare 24 master mix pools of four reactions at a time for a 96 reaction kit size as it excedes total reagent volumes provided in the kit. For more information, see "Kit Contents" section in the "xGen Methyl-Seq DNA library preparation kit" protocol. </t>
    </r>
  </si>
  <si>
    <r>
      <t xml:space="preserve">This tool has been designed to calculate master mix volumes for use during xGen Amplicon library preparation. To use, enter the desired number of reactions in the fields highlghted with an arrow below to calculate volumes necessary for each step of the library preparation. </t>
    </r>
    <r>
      <rPr>
        <b/>
        <sz val="11"/>
        <color rgb="FF5A5A5A"/>
        <rFont val="Arial"/>
        <family val="2"/>
      </rPr>
      <t>IMPORTANT:</t>
    </r>
    <r>
      <rPr>
        <sz val="11"/>
        <color rgb="FF5A5A5A"/>
        <rFont val="Arial"/>
        <family val="2"/>
      </rPr>
      <t xml:space="preserve"> This tool automatically incorporates 5% excess volume to compensate for pipeting loss. </t>
    </r>
    <r>
      <rPr>
        <b/>
        <sz val="11"/>
        <color rgb="FF5A5A5A"/>
        <rFont val="Arial"/>
        <family val="2"/>
      </rPr>
      <t>WARNING:</t>
    </r>
    <r>
      <rPr>
        <sz val="11"/>
        <color rgb="FF5A5A5A"/>
        <rFont val="Arial"/>
        <family val="2"/>
      </rPr>
      <t xml:space="preserve"> To achieve optimal kit use, please consider the maximum number of master mix preparations possible for your kit. For example: it may not be possible to prepare 24 master mix pools of two reactions at a time for a 48 reactions kit size as it excedes total reagent volumes provided in the kit. For more information, see "Kit Contents" section in xGen Amplicon protocol.</t>
    </r>
  </si>
  <si>
    <t>This tool has been designed to calculate master mix volumes for use during xGen DNA Library Prep MC Kit. To use,</t>
  </si>
  <si>
    <t>This tool has been designed to calculate master mix volumes for use during xGen Library Prep MC UNI Kit. To use,</t>
  </si>
  <si>
    <t>Library Amplification Primer Mix</t>
  </si>
  <si>
    <t>EZ</t>
  </si>
  <si>
    <t>Reagent F1</t>
  </si>
  <si>
    <t>Reagent F2</t>
  </si>
  <si>
    <t xml:space="preserve"> Buffer F3</t>
  </si>
  <si>
    <t xml:space="preserve"> Reagent F4</t>
  </si>
  <si>
    <t xml:space="preserve"> Reagent F1</t>
  </si>
  <si>
    <t xml:space="preserve"> Reagent F2</t>
  </si>
  <si>
    <t xml:space="preserve"> Enzyme R1</t>
  </si>
  <si>
    <t xml:space="preserve"> Enzyme R2</t>
  </si>
  <si>
    <t>Buffer A1</t>
  </si>
  <si>
    <t xml:space="preserve"> Reagent A2</t>
  </si>
  <si>
    <t xml:space="preserve"> Reagent A3</t>
  </si>
  <si>
    <t xml:space="preserve"> Enzyme A4</t>
  </si>
  <si>
    <t xml:space="preserve"> Enzyme A5</t>
  </si>
  <si>
    <r>
      <t xml:space="preserve">  •  </t>
    </r>
    <r>
      <rPr>
        <sz val="12"/>
        <color rgb="FF000000"/>
        <rFont val="Arial"/>
        <family val="2"/>
      </rPr>
      <t xml:space="preserve"> Reagent F1</t>
    </r>
  </si>
  <si>
    <r>
      <t xml:space="preserve">  •</t>
    </r>
    <r>
      <rPr>
        <sz val="12"/>
        <color rgb="FF000000"/>
        <rFont val="Arial"/>
        <family val="2"/>
      </rPr>
      <t xml:space="preserve">  Reagent F2</t>
    </r>
  </si>
  <si>
    <r>
      <t xml:space="preserve">  •  </t>
    </r>
    <r>
      <rPr>
        <sz val="12"/>
        <color rgb="FF000000"/>
        <rFont val="Arial"/>
        <family val="2"/>
      </rPr>
      <t xml:space="preserve"> Buffer F3</t>
    </r>
  </si>
  <si>
    <r>
      <t xml:space="preserve">  •  </t>
    </r>
    <r>
      <rPr>
        <sz val="12"/>
        <color rgb="FF000000"/>
        <rFont val="Arial"/>
        <family val="2"/>
      </rPr>
      <t xml:space="preserve"> Reagent F4</t>
    </r>
  </si>
  <si>
    <t xml:space="preserve">  •   Reagent F1</t>
  </si>
  <si>
    <t xml:space="preserve">  •   Reagent F2</t>
  </si>
  <si>
    <t xml:space="preserve">  •   Buffer F3</t>
  </si>
  <si>
    <t xml:space="preserve">  •   Reagent F4</t>
  </si>
  <si>
    <r>
      <t xml:space="preserve">  • </t>
    </r>
    <r>
      <rPr>
        <sz val="12"/>
        <color rgb="FF000000"/>
        <rFont val="Arial"/>
        <family val="2"/>
      </rPr>
      <t xml:space="preserve">  Buffer L1</t>
    </r>
  </si>
  <si>
    <r>
      <t xml:space="preserve">  •  </t>
    </r>
    <r>
      <rPr>
        <sz val="12"/>
        <color rgb="FF000000"/>
        <rFont val="Arial"/>
        <family val="2"/>
      </rPr>
      <t xml:space="preserve"> Reagent L2</t>
    </r>
  </si>
  <si>
    <r>
      <t xml:space="preserve">  •  </t>
    </r>
    <r>
      <rPr>
        <sz val="12"/>
        <color rgb="FF000000"/>
        <rFont val="Arial"/>
        <family val="2"/>
      </rPr>
      <t xml:space="preserve"> Enzyme L3</t>
    </r>
  </si>
  <si>
    <t xml:space="preserve">xGen™ DNA MC Library Kit </t>
  </si>
  <si>
    <t>xGen™ DNA Library Pre MC UNI Kit</t>
  </si>
  <si>
    <t>xGen™ Amplicon Panel (SNAP) Library Kit</t>
  </si>
  <si>
    <t>This tool has been designed to calculate master mix volumes for use with the xGen RNA Library Kit. To use, enter the desired number of reactions in the highlighted field below to calculate volumes necessary for each step. This calculator accounts for a 5% excess volume to compensate for pipeting loss.
Note: To achieve optimal kit use, plan to prepare a minimum of 4 reactions for a 16-reaction kit or 24 reactions for a 96-reaction kit to avoid excessive reagent loss from preparing &gt;4 master mixes, each with overage.</t>
  </si>
  <si>
    <t xml:space="preserve">xGen™ RNA Library Kit </t>
  </si>
  <si>
    <t xml:space="preserve">xGen™ Broad Range RNA Library Kit </t>
  </si>
  <si>
    <t>This tool has been designed to calculate master mix volumes for use with the xGen Broad RangeRNA Library Kit. To use, enter the desired number of reactions in the highlighted field below to calculate volumes necessary for each step. This calculator accounts for a 5% excess volume to compensate for pipeting loss.
Note: To achieve optimal kit use, plan to prepare a minimum of 4 reactions for a 16-reaction kit or 24 reactions for a 96-reaction kit to avoid excessive reagent loss from preparing &gt;4 master mixes, each with overage.</t>
  </si>
  <si>
    <r>
      <t xml:space="preserve">  </t>
    </r>
    <r>
      <rPr>
        <sz val="12"/>
        <color rgb="FFFF6900"/>
        <rFont val="Arial"/>
        <family val="2"/>
      </rPr>
      <t>•</t>
    </r>
    <r>
      <rPr>
        <sz val="12"/>
        <color rgb="FFFF0000"/>
        <rFont val="Arial"/>
        <family val="2"/>
      </rPr>
      <t xml:space="preserve"> </t>
    </r>
    <r>
      <rPr>
        <sz val="12"/>
        <color rgb="FF000000"/>
        <rFont val="Arial"/>
        <family val="2"/>
      </rPr>
      <t xml:space="preserve">  Enzyme R1</t>
    </r>
  </si>
  <si>
    <r>
      <t xml:space="preserve">  </t>
    </r>
    <r>
      <rPr>
        <sz val="12"/>
        <color rgb="FFFF6900"/>
        <rFont val="Arial"/>
        <family val="2"/>
      </rPr>
      <t>•</t>
    </r>
    <r>
      <rPr>
        <sz val="12"/>
        <color rgb="FFFF0000"/>
        <rFont val="Arial"/>
        <family val="2"/>
      </rPr>
      <t xml:space="preserve">  </t>
    </r>
    <r>
      <rPr>
        <sz val="12"/>
        <color rgb="FF000000"/>
        <rFont val="Arial"/>
        <family val="2"/>
      </rPr>
      <t xml:space="preserve"> Enzyme R2</t>
    </r>
  </si>
  <si>
    <r>
      <t xml:space="preserve">  </t>
    </r>
    <r>
      <rPr>
        <sz val="12"/>
        <color rgb="FFBFCC80"/>
        <rFont val="Arial"/>
        <family val="2"/>
      </rPr>
      <t>•</t>
    </r>
    <r>
      <rPr>
        <sz val="12"/>
        <color rgb="FF00B050"/>
        <rFont val="Arial"/>
        <family val="2"/>
      </rPr>
      <t xml:space="preserve">  </t>
    </r>
    <r>
      <rPr>
        <sz val="12"/>
        <color rgb="FF000000"/>
        <rFont val="Arial"/>
        <family val="2"/>
      </rPr>
      <t xml:space="preserve"> Buffer A1</t>
    </r>
  </si>
  <si>
    <r>
      <t xml:space="preserve">  </t>
    </r>
    <r>
      <rPr>
        <sz val="12"/>
        <color rgb="FFBFCC80"/>
        <rFont val="Arial"/>
        <family val="2"/>
      </rPr>
      <t>•</t>
    </r>
    <r>
      <rPr>
        <sz val="12"/>
        <color rgb="FF00B050"/>
        <rFont val="Arial"/>
        <family val="2"/>
      </rPr>
      <t xml:space="preserve">  </t>
    </r>
    <r>
      <rPr>
        <sz val="12"/>
        <color rgb="FF000000"/>
        <rFont val="Arial"/>
        <family val="2"/>
      </rPr>
      <t xml:space="preserve"> Reagent A2</t>
    </r>
  </si>
  <si>
    <r>
      <t xml:space="preserve">  </t>
    </r>
    <r>
      <rPr>
        <sz val="12"/>
        <color rgb="FFBFCC80"/>
        <rFont val="Arial"/>
        <family val="2"/>
      </rPr>
      <t>•</t>
    </r>
    <r>
      <rPr>
        <sz val="12"/>
        <color rgb="FF000000"/>
        <rFont val="Arial"/>
        <family val="2"/>
      </rPr>
      <t xml:space="preserve">   Reagent A3</t>
    </r>
  </si>
  <si>
    <r>
      <t xml:space="preserve">  </t>
    </r>
    <r>
      <rPr>
        <sz val="12"/>
        <color rgb="FFBFCC80"/>
        <rFont val="Arial"/>
        <family val="2"/>
      </rPr>
      <t>•</t>
    </r>
    <r>
      <rPr>
        <sz val="12"/>
        <color rgb="FF00B050"/>
        <rFont val="Arial"/>
        <family val="2"/>
      </rPr>
      <t xml:space="preserve">  </t>
    </r>
    <r>
      <rPr>
        <sz val="12"/>
        <color rgb="FF000000"/>
        <rFont val="Arial"/>
        <family val="2"/>
      </rPr>
      <t xml:space="preserve"> Enzyme A4</t>
    </r>
  </si>
  <si>
    <r>
      <t xml:space="preserve">  </t>
    </r>
    <r>
      <rPr>
        <sz val="12"/>
        <color rgb="FFBFCC80"/>
        <rFont val="Arial"/>
        <family val="2"/>
      </rPr>
      <t>•</t>
    </r>
    <r>
      <rPr>
        <sz val="12"/>
        <color rgb="FF00B050"/>
        <rFont val="Arial"/>
        <family val="2"/>
      </rPr>
      <t xml:space="preserve">  </t>
    </r>
    <r>
      <rPr>
        <sz val="12"/>
        <color rgb="FF000000"/>
        <rFont val="Arial"/>
        <family val="2"/>
      </rPr>
      <t xml:space="preserve"> Enzyme A5</t>
    </r>
  </si>
  <si>
    <r>
      <t xml:space="preserve">  </t>
    </r>
    <r>
      <rPr>
        <sz val="12"/>
        <color rgb="FF004B87"/>
        <rFont val="Arial"/>
        <family val="2"/>
      </rPr>
      <t>•</t>
    </r>
    <r>
      <rPr>
        <sz val="12"/>
        <color rgb="FF0070C0"/>
        <rFont val="Arial"/>
        <family val="2"/>
      </rPr>
      <t xml:space="preserve">  </t>
    </r>
    <r>
      <rPr>
        <sz val="12"/>
        <color rgb="FF000000"/>
        <rFont val="Arial"/>
        <family val="2"/>
      </rPr>
      <t xml:space="preserve"> Reagent E1</t>
    </r>
  </si>
  <si>
    <r>
      <t xml:space="preserve">  </t>
    </r>
    <r>
      <rPr>
        <sz val="12"/>
        <color rgb="FF004B87"/>
        <rFont val="Arial"/>
        <family val="2"/>
      </rPr>
      <t>•</t>
    </r>
    <r>
      <rPr>
        <sz val="12"/>
        <color rgb="FF0070C0"/>
        <rFont val="Arial"/>
        <family val="2"/>
      </rPr>
      <t xml:space="preserve">  </t>
    </r>
    <r>
      <rPr>
        <sz val="12"/>
        <color rgb="FF000000"/>
        <rFont val="Arial"/>
        <family val="2"/>
      </rPr>
      <t>PCR Master Mix</t>
    </r>
  </si>
  <si>
    <r>
      <t xml:space="preserve">  </t>
    </r>
    <r>
      <rPr>
        <sz val="12"/>
        <color rgb="FF004B87"/>
        <rFont val="Arial"/>
        <family val="2"/>
      </rPr>
      <t>•</t>
    </r>
    <r>
      <rPr>
        <sz val="12"/>
        <color rgb="FF0070C0"/>
        <rFont val="Arial"/>
        <family val="2"/>
      </rPr>
      <t xml:space="preserve"> </t>
    </r>
    <r>
      <rPr>
        <sz val="12"/>
        <color rgb="FF000000"/>
        <rFont val="Arial"/>
        <family val="2"/>
      </rPr>
      <t xml:space="preserve"> PCR Master Mix</t>
    </r>
  </si>
  <si>
    <t>Number of reactions =</t>
  </si>
  <si>
    <t>© 2022 Integrated DNA Technologies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</si>
</sst>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1" x14ac:knownFonts="1">
    <font>
      <sz val="11"/>
      <color theme="1"/>
      <name val="Calibri"/>
      <family val="2"/>
      <scheme val="minor"/>
    </font>
    <font>
      <sz val="11"/>
      <color rgb="FF5A5A5A"/>
      <name val="Arial"/>
      <family val="2"/>
    </font>
    <font>
      <sz val="11"/>
      <color rgb="FF000000"/>
      <name val="Calibri"/>
      <family val="2"/>
      <scheme val="minor"/>
    </font>
    <font>
      <sz val="11"/>
      <color rgb="FF000000"/>
      <name val="Arial"/>
      <family val="2"/>
    </font>
    <font>
      <b/>
      <sz val="11"/>
      <color rgb="FF5A5A5A"/>
      <name val="Arial"/>
      <family val="2"/>
    </font>
    <font>
      <b/>
      <sz val="16"/>
      <color rgb="FF5A5A5A"/>
      <name val="Arial"/>
      <family val="2"/>
    </font>
    <font>
      <b/>
      <sz val="16"/>
      <color rgb="FFFFFFFF"/>
      <name val="Arial"/>
      <family val="2"/>
    </font>
    <font>
      <sz val="12"/>
      <color rgb="FF000000"/>
      <name val="Arial"/>
      <family val="2"/>
    </font>
    <font>
      <b/>
      <sz val="12"/>
      <color rgb="FF000000"/>
      <name val="Arial"/>
      <family val="2"/>
    </font>
    <font>
      <b/>
      <sz val="12"/>
      <color rgb="FF5A5A5A"/>
      <name val="Arial"/>
      <family val="2"/>
    </font>
    <font>
      <sz val="12"/>
      <color rgb="FF5A5A5A"/>
      <name val="Arial"/>
      <family val="2"/>
    </font>
    <font>
      <sz val="8"/>
      <color rgb="FF000000"/>
      <name val="Arial"/>
      <family val="2"/>
    </font>
    <font>
      <b/>
      <sz val="18"/>
      <color rgb="FF962878"/>
      <name val="Arial Narrow"/>
      <family val="2"/>
    </font>
    <font>
      <b/>
      <sz val="12"/>
      <color rgb="FFFFFFFF"/>
      <name val="Arial"/>
      <family val="2"/>
    </font>
    <font>
      <b/>
      <sz val="12"/>
      <name val="Arial"/>
      <family val="2"/>
    </font>
    <font>
      <sz val="14"/>
      <color rgb="FF000000"/>
      <name val="Arial"/>
      <family val="2"/>
    </font>
    <font>
      <b/>
      <sz val="12"/>
      <color rgb="FF7030A0"/>
      <name val="Arial"/>
      <family val="2"/>
    </font>
    <font>
      <sz val="12"/>
      <color rgb="FF7030A0"/>
      <name val="Arial"/>
      <family val="2"/>
    </font>
    <font>
      <b/>
      <sz val="12"/>
      <color rgb="FFFF0000"/>
      <name val="Arial"/>
      <family val="2"/>
    </font>
    <font>
      <sz val="12"/>
      <color rgb="FFFF0000"/>
      <name val="Arial"/>
      <family val="2"/>
    </font>
    <font>
      <b/>
      <sz val="12"/>
      <color rgb="FF00B050"/>
      <name val="Arial"/>
      <family val="2"/>
    </font>
    <font>
      <sz val="12"/>
      <color rgb="FF00B050"/>
      <name val="Arial"/>
      <family val="2"/>
    </font>
    <font>
      <b/>
      <sz val="12"/>
      <color rgb="FF0070C0"/>
      <name val="Arial"/>
      <family val="2"/>
    </font>
    <font>
      <sz val="12"/>
      <color rgb="FF0070C0"/>
      <name val="Arial"/>
      <family val="2"/>
    </font>
    <font>
      <b/>
      <sz val="12"/>
      <color theme="1"/>
      <name val="Arial"/>
      <family val="2"/>
    </font>
    <font>
      <sz val="14"/>
      <color theme="1"/>
      <name val="Arial"/>
      <family val="2"/>
    </font>
    <font>
      <sz val="12"/>
      <color theme="1"/>
      <name val="Arial"/>
      <family val="2"/>
    </font>
    <font>
      <b/>
      <sz val="12"/>
      <color rgb="FFFFFF00"/>
      <name val="Arial"/>
      <family val="2"/>
    </font>
    <font>
      <b/>
      <sz val="12"/>
      <color theme="5"/>
      <name val="Arial"/>
      <family val="2"/>
    </font>
    <font>
      <b/>
      <sz val="12"/>
      <color rgb="FFFFC000"/>
      <name val="Arial"/>
      <family val="2"/>
    </font>
    <font>
      <sz val="12"/>
      <color rgb="FFFFC000"/>
      <name val="Arial"/>
      <family val="2"/>
    </font>
    <font>
      <b/>
      <sz val="28"/>
      <name val="Arial Narrow"/>
      <family val="2"/>
    </font>
    <font>
      <sz val="22"/>
      <name val="Arial Narrow"/>
      <family val="2"/>
    </font>
    <font>
      <sz val="22"/>
      <name val="Arial"/>
      <family val="2"/>
    </font>
    <font>
      <b/>
      <sz val="18"/>
      <color rgb="FF962878"/>
      <name val="Arial"/>
      <family val="2"/>
    </font>
    <font>
      <b/>
      <sz val="22"/>
      <name val="Arial"/>
      <family val="2"/>
    </font>
    <font>
      <sz val="22"/>
      <color rgb="FF333333"/>
      <name val="Arial"/>
      <family val="2"/>
    </font>
    <font>
      <b/>
      <sz val="12"/>
      <color theme="0"/>
      <name val="Arial"/>
      <family val="2"/>
    </font>
    <font>
      <sz val="8"/>
      <name val="Arial"/>
      <family val="2"/>
    </font>
    <font>
      <b/>
      <sz val="28"/>
      <name val="Arial"/>
      <family val="2"/>
    </font>
    <font>
      <sz val="22"/>
      <color theme="1"/>
      <name val="Arial"/>
      <family val="2"/>
    </font>
    <font>
      <b/>
      <sz val="22"/>
      <color theme="1"/>
      <name val="Arial"/>
      <family val="2"/>
    </font>
    <font>
      <sz val="11"/>
      <color theme="1"/>
      <name val="Arial"/>
      <family val="2"/>
    </font>
    <font>
      <sz val="22"/>
      <color rgb="FF000000"/>
      <name val="Arial"/>
      <family val="2"/>
    </font>
    <font>
      <b/>
      <sz val="22"/>
      <color rgb="FF000000"/>
      <name val="Arial"/>
      <family val="2"/>
    </font>
    <font>
      <b/>
      <sz val="12"/>
      <color rgb="FFFF6900"/>
      <name val="Arial"/>
      <family val="2"/>
    </font>
    <font>
      <sz val="12"/>
      <color rgb="FFFF6900"/>
      <name val="Arial"/>
      <family val="2"/>
    </font>
    <font>
      <b/>
      <sz val="12"/>
      <color rgb="FFBFCC80"/>
      <name val="Arial"/>
      <family val="2"/>
    </font>
    <font>
      <sz val="12"/>
      <color rgb="FFBFCC80"/>
      <name val="Arial"/>
      <family val="2"/>
    </font>
    <font>
      <sz val="12"/>
      <color rgb="FF004B87"/>
      <name val="Arial"/>
      <family val="2"/>
    </font>
    <font>
      <b/>
      <sz val="12"/>
      <color rgb="FF004B87"/>
      <name val="Arial"/>
      <family val="2"/>
    </font>
  </fonts>
  <fills count="22">
    <fill>
      <patternFill patternType="none"/>
    </fill>
    <fill>
      <patternFill patternType="gray125"/>
    </fill>
    <fill>
      <patternFill patternType="solid">
        <fgColor rgb="FFEBF1F9"/>
        <bgColor rgb="FF000000"/>
      </patternFill>
    </fill>
    <fill>
      <patternFill patternType="solid">
        <fgColor rgb="FFFFFFFF"/>
        <bgColor rgb="FF000000"/>
      </patternFill>
    </fill>
    <fill>
      <patternFill patternType="solid">
        <fgColor rgb="FF2D559B"/>
        <bgColor rgb="FF000000"/>
      </patternFill>
    </fill>
    <fill>
      <patternFill patternType="solid">
        <fgColor rgb="FFB9E6FA"/>
        <bgColor rgb="FF000000"/>
      </patternFill>
    </fill>
    <fill>
      <patternFill patternType="solid">
        <fgColor rgb="FFEAEAEA"/>
        <bgColor rgb="FF000000"/>
      </patternFill>
    </fill>
    <fill>
      <patternFill patternType="solid">
        <fgColor rgb="FFFF0000"/>
        <bgColor rgb="FF000000"/>
      </patternFill>
    </fill>
    <fill>
      <patternFill patternType="solid">
        <fgColor rgb="FF70AD47"/>
        <bgColor rgb="FF000000"/>
      </patternFill>
    </fill>
    <fill>
      <patternFill patternType="solid">
        <fgColor rgb="FFDBDBDB"/>
        <bgColor rgb="FF000000"/>
      </patternFill>
    </fill>
    <fill>
      <patternFill patternType="solid">
        <fgColor rgb="FF0070C0"/>
        <bgColor rgb="FF000000"/>
      </patternFill>
    </fill>
    <fill>
      <patternFill patternType="solid">
        <fgColor rgb="FFFFD966"/>
        <bgColor rgb="FF000000"/>
      </patternFill>
    </fill>
    <fill>
      <patternFill patternType="solid">
        <fgColor theme="0"/>
        <bgColor indexed="64"/>
      </patternFill>
    </fill>
    <fill>
      <patternFill patternType="solid">
        <fgColor rgb="FFEBF1F9"/>
        <bgColor indexed="64"/>
      </patternFill>
    </fill>
    <fill>
      <patternFill patternType="solid">
        <fgColor rgb="FF004B87"/>
        <bgColor rgb="FF000000"/>
      </patternFill>
    </fill>
    <fill>
      <patternFill patternType="solid">
        <fgColor rgb="FFBFCC80"/>
        <bgColor rgb="FF000000"/>
      </patternFill>
    </fill>
    <fill>
      <patternFill patternType="solid">
        <fgColor rgb="FFFF6900"/>
        <bgColor rgb="FF000000"/>
      </patternFill>
    </fill>
    <fill>
      <patternFill patternType="solid">
        <fgColor rgb="FF48A9C5"/>
        <bgColor rgb="FF000000"/>
      </patternFill>
    </fill>
    <fill>
      <patternFill patternType="solid">
        <fgColor rgb="FF003B5C"/>
        <bgColor rgb="FF000000"/>
      </patternFill>
    </fill>
    <fill>
      <patternFill patternType="solid">
        <fgColor rgb="FFC8E5ED"/>
        <bgColor rgb="FF000000"/>
      </patternFill>
    </fill>
    <fill>
      <patternFill patternType="solid">
        <fgColor rgb="FF005A6F"/>
        <bgColor rgb="FF000000"/>
      </patternFill>
    </fill>
    <fill>
      <patternFill patternType="solid">
        <fgColor rgb="FF53565A"/>
        <bgColor rgb="FF000000"/>
      </patternFill>
    </fill>
  </fills>
  <borders count="33">
    <border>
      <left/>
      <right/>
      <top/>
      <bottom/>
      <diagonal/>
    </border>
    <border>
      <left/>
      <right/>
      <top style="thin">
        <color rgb="FFB9E6FA"/>
      </top>
      <bottom style="thin">
        <color rgb="FFB9E6FA"/>
      </bottom>
      <diagonal/>
    </border>
    <border>
      <left/>
      <right/>
      <top/>
      <bottom style="thin">
        <color rgb="FFB9E6FA"/>
      </bottom>
      <diagonal/>
    </border>
    <border>
      <left/>
      <right/>
      <top style="thin">
        <color rgb="FFB9E6FA"/>
      </top>
      <bottom/>
      <diagonal/>
    </border>
    <border>
      <left/>
      <right/>
      <top style="thin">
        <color rgb="FFB9E6FA"/>
      </top>
      <bottom style="medium">
        <color rgb="FFB9E6FA"/>
      </bottom>
      <diagonal/>
    </border>
    <border>
      <left/>
      <right/>
      <top/>
      <bottom style="medium">
        <color rgb="FF28AAE1"/>
      </bottom>
      <diagonal/>
    </border>
    <border>
      <left/>
      <right/>
      <top style="thin">
        <color rgb="FFB9E6FA"/>
      </top>
      <bottom style="thick">
        <color rgb="FFB9E6FA"/>
      </bottom>
      <diagonal/>
    </border>
    <border>
      <left/>
      <right/>
      <top style="medium">
        <color rgb="FF28AAE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rgb="FF003B5C"/>
      </bottom>
      <diagonal/>
    </border>
    <border>
      <left style="thin">
        <color indexed="64"/>
      </left>
      <right style="thin">
        <color indexed="64"/>
      </right>
      <top style="thin">
        <color indexed="64"/>
      </top>
      <bottom style="thin">
        <color rgb="FF003B5C"/>
      </bottom>
      <diagonal/>
    </border>
    <border>
      <left/>
      <right style="thin">
        <color rgb="FF003B5C"/>
      </right>
      <top/>
      <bottom/>
      <diagonal/>
    </border>
    <border>
      <left style="thin">
        <color indexed="64"/>
      </left>
      <right style="thin">
        <color rgb="FF003B5C"/>
      </right>
      <top style="thin">
        <color indexed="64"/>
      </top>
      <bottom/>
      <diagonal/>
    </border>
    <border>
      <left style="thin">
        <color indexed="64"/>
      </left>
      <right style="thin">
        <color rgb="FF003B5C"/>
      </right>
      <top/>
      <bottom/>
      <diagonal/>
    </border>
    <border>
      <left style="thin">
        <color indexed="64"/>
      </left>
      <right style="thin">
        <color rgb="FF003B5C"/>
      </right>
      <top/>
      <bottom style="thin">
        <color rgb="FF003B5C"/>
      </bottom>
      <diagonal/>
    </border>
    <border>
      <left style="thin">
        <color indexed="64"/>
      </left>
      <right/>
      <top/>
      <bottom style="thin">
        <color rgb="FF003B5C"/>
      </bottom>
      <diagonal/>
    </border>
    <border>
      <left style="thin">
        <color indexed="64"/>
      </left>
      <right style="thin">
        <color rgb="FF003B5C"/>
      </right>
      <top style="thin">
        <color rgb="FF003B5C"/>
      </top>
      <bottom/>
      <diagonal/>
    </border>
    <border>
      <left style="thin">
        <color indexed="64"/>
      </left>
      <right/>
      <top style="thin">
        <color rgb="FF003B5C"/>
      </top>
      <bottom/>
      <diagonal/>
    </border>
    <border>
      <left style="thin">
        <color indexed="64"/>
      </left>
      <right style="thin">
        <color rgb="FF003B5C"/>
      </right>
      <top style="thin">
        <color rgb="FF003B5C"/>
      </top>
      <bottom style="thin">
        <color indexed="64"/>
      </bottom>
      <diagonal/>
    </border>
    <border>
      <left style="thin">
        <color indexed="64"/>
      </left>
      <right style="thin">
        <color rgb="FF003B5C"/>
      </right>
      <top style="thin">
        <color indexed="64"/>
      </top>
      <bottom style="thin">
        <color indexed="64"/>
      </bottom>
      <diagonal/>
    </border>
  </borders>
  <cellStyleXfs count="1">
    <xf numFmtId="0" fontId="0" fillId="0" borderId="0"/>
  </cellStyleXfs>
  <cellXfs count="217">
    <xf numFmtId="0" fontId="0" fillId="0" borderId="0" xfId="0"/>
    <xf numFmtId="0" fontId="1" fillId="2" borderId="0" xfId="0" applyFont="1" applyFill="1" applyAlignment="1">
      <alignment horizontal="center"/>
    </xf>
    <xf numFmtId="0" fontId="3" fillId="2" borderId="0" xfId="0" applyFont="1" applyFill="1"/>
    <xf numFmtId="0" fontId="1" fillId="2" borderId="0" xfId="0" applyFont="1" applyFill="1" applyAlignment="1">
      <alignment horizontal="left"/>
    </xf>
    <xf numFmtId="0" fontId="3" fillId="2" borderId="0" xfId="0" applyFont="1" applyFill="1" applyAlignment="1">
      <alignment horizontal="center"/>
    </xf>
    <xf numFmtId="0" fontId="2" fillId="2" borderId="0" xfId="0" applyFont="1" applyFill="1"/>
    <xf numFmtId="0" fontId="5" fillId="2" borderId="0" xfId="0" applyFont="1" applyFill="1" applyAlignment="1">
      <alignment horizontal="left"/>
    </xf>
    <xf numFmtId="0" fontId="6" fillId="4" borderId="0" xfId="0" applyFont="1" applyFill="1" applyAlignment="1">
      <alignment horizontal="center"/>
    </xf>
    <xf numFmtId="0" fontId="7" fillId="2" borderId="0" xfId="0" applyFont="1" applyFill="1" applyAlignment="1">
      <alignment horizontal="center"/>
    </xf>
    <xf numFmtId="0" fontId="2" fillId="2" borderId="0" xfId="0" applyFont="1" applyFill="1" applyAlignment="1">
      <alignment horizontal="center"/>
    </xf>
    <xf numFmtId="0" fontId="9" fillId="5" borderId="0" xfId="0" applyFont="1" applyFill="1" applyAlignment="1">
      <alignment horizontal="left"/>
    </xf>
    <xf numFmtId="0" fontId="9" fillId="5" borderId="0" xfId="0" applyFont="1" applyFill="1" applyAlignment="1">
      <alignment horizontal="center"/>
    </xf>
    <xf numFmtId="0" fontId="9" fillId="6" borderId="1" xfId="0" applyFont="1" applyFill="1" applyBorder="1" applyAlignment="1">
      <alignment horizontal="left"/>
    </xf>
    <xf numFmtId="0" fontId="10" fillId="3" borderId="2" xfId="0" applyFont="1" applyFill="1" applyBorder="1" applyAlignment="1">
      <alignment horizontal="center"/>
    </xf>
    <xf numFmtId="0" fontId="10" fillId="6" borderId="1" xfId="0" applyFont="1" applyFill="1" applyBorder="1" applyAlignment="1">
      <alignment horizontal="center"/>
    </xf>
    <xf numFmtId="0" fontId="9" fillId="6" borderId="3" xfId="0" applyFont="1" applyFill="1" applyBorder="1" applyAlignment="1">
      <alignment horizontal="left"/>
    </xf>
    <xf numFmtId="0" fontId="10" fillId="6" borderId="3" xfId="0" applyFont="1" applyFill="1" applyBorder="1" applyAlignment="1">
      <alignment horizontal="center"/>
    </xf>
    <xf numFmtId="0" fontId="9" fillId="3" borderId="4" xfId="0" applyFont="1" applyFill="1" applyBorder="1" applyAlignment="1">
      <alignment horizontal="left"/>
    </xf>
    <xf numFmtId="0" fontId="10" fillId="3" borderId="4" xfId="0" applyFont="1" applyFill="1" applyBorder="1" applyAlignment="1">
      <alignment horizontal="center"/>
    </xf>
    <xf numFmtId="0" fontId="9" fillId="3" borderId="0" xfId="0" applyFont="1" applyFill="1" applyAlignment="1">
      <alignment horizontal="left"/>
    </xf>
    <xf numFmtId="0" fontId="9" fillId="3" borderId="0" xfId="0" applyFont="1" applyFill="1" applyAlignment="1">
      <alignment horizontal="center"/>
    </xf>
    <xf numFmtId="0" fontId="10" fillId="3" borderId="0" xfId="0" applyFont="1" applyFill="1" applyAlignment="1">
      <alignment horizontal="center"/>
    </xf>
    <xf numFmtId="0" fontId="9" fillId="3" borderId="5" xfId="0" applyFont="1" applyFill="1" applyBorder="1" applyAlignment="1">
      <alignment horizontal="left"/>
    </xf>
    <xf numFmtId="0" fontId="9" fillId="3" borderId="5" xfId="0" applyFont="1" applyFill="1" applyBorder="1" applyAlignment="1">
      <alignment horizontal="center"/>
    </xf>
    <xf numFmtId="0" fontId="10" fillId="3" borderId="5" xfId="0" applyFont="1" applyFill="1" applyBorder="1" applyAlignment="1">
      <alignment horizontal="center"/>
    </xf>
    <xf numFmtId="0" fontId="10" fillId="3" borderId="0" xfId="0" applyFont="1" applyFill="1" applyAlignment="1">
      <alignment horizontal="left"/>
    </xf>
    <xf numFmtId="0" fontId="9" fillId="3" borderId="2" xfId="0" applyFont="1" applyFill="1" applyBorder="1" applyAlignment="1">
      <alignment horizontal="left"/>
    </xf>
    <xf numFmtId="0" fontId="10" fillId="6" borderId="2" xfId="0" applyFont="1" applyFill="1" applyBorder="1" applyAlignment="1">
      <alignment horizontal="center"/>
    </xf>
    <xf numFmtId="0" fontId="9" fillId="3" borderId="1" xfId="0" applyFont="1" applyFill="1" applyBorder="1" applyAlignment="1">
      <alignment horizontal="left"/>
    </xf>
    <xf numFmtId="0" fontId="10" fillId="3" borderId="1" xfId="0" applyFont="1" applyFill="1" applyBorder="1" applyAlignment="1">
      <alignment horizontal="center"/>
    </xf>
    <xf numFmtId="0" fontId="11" fillId="2" borderId="0" xfId="0" applyFont="1" applyFill="1" applyAlignment="1">
      <alignment horizontal="right"/>
    </xf>
    <xf numFmtId="0" fontId="3" fillId="3" borderId="0" xfId="0" applyFont="1" applyFill="1" applyAlignment="1">
      <alignment horizontal="center"/>
    </xf>
    <xf numFmtId="0" fontId="7" fillId="3" borderId="0" xfId="0" applyFont="1" applyFill="1" applyAlignment="1">
      <alignment horizontal="center"/>
    </xf>
    <xf numFmtId="0" fontId="12" fillId="2" borderId="0" xfId="0" applyFont="1" applyFill="1" applyAlignment="1">
      <alignment horizontal="left"/>
    </xf>
    <xf numFmtId="0" fontId="9" fillId="6" borderId="2" xfId="0" applyFont="1" applyFill="1" applyBorder="1" applyAlignment="1">
      <alignment horizontal="left"/>
    </xf>
    <xf numFmtId="0" fontId="7" fillId="3" borderId="0" xfId="0" applyFont="1" applyFill="1" applyAlignment="1">
      <alignment horizontal="left"/>
    </xf>
    <xf numFmtId="0" fontId="9" fillId="6" borderId="4" xfId="0" applyFont="1" applyFill="1" applyBorder="1" applyAlignment="1">
      <alignment horizontal="left"/>
    </xf>
    <xf numFmtId="0" fontId="10" fillId="6" borderId="4" xfId="0" applyFont="1" applyFill="1" applyBorder="1" applyAlignment="1">
      <alignment horizontal="center"/>
    </xf>
    <xf numFmtId="0" fontId="9" fillId="3" borderId="0" xfId="0" applyFont="1" applyFill="1" applyAlignment="1">
      <alignment horizontal="left" wrapText="1"/>
    </xf>
    <xf numFmtId="0" fontId="10" fillId="3" borderId="0" xfId="0" applyFont="1" applyFill="1"/>
    <xf numFmtId="0" fontId="13" fillId="8" borderId="0" xfId="0" applyFont="1" applyFill="1" applyAlignment="1">
      <alignment horizontal="center"/>
    </xf>
    <xf numFmtId="0" fontId="9" fillId="5" borderId="0" xfId="0" applyFont="1" applyFill="1"/>
    <xf numFmtId="0" fontId="9" fillId="3" borderId="2" xfId="0" applyFont="1" applyFill="1" applyBorder="1" applyAlignment="1">
      <alignment wrapText="1"/>
    </xf>
    <xf numFmtId="0" fontId="9" fillId="3" borderId="1" xfId="0" applyFont="1" applyFill="1" applyBorder="1"/>
    <xf numFmtId="0" fontId="9" fillId="3" borderId="6" xfId="0" applyFont="1" applyFill="1" applyBorder="1"/>
    <xf numFmtId="0" fontId="10" fillId="3" borderId="6" xfId="0" applyFont="1" applyFill="1" applyBorder="1" applyAlignment="1">
      <alignment horizontal="center"/>
    </xf>
    <xf numFmtId="0" fontId="9" fillId="9" borderId="0" xfId="0" applyFont="1" applyFill="1"/>
    <xf numFmtId="0" fontId="10" fillId="9" borderId="0" xfId="0" applyFont="1" applyFill="1" applyAlignment="1">
      <alignment horizontal="center"/>
    </xf>
    <xf numFmtId="0" fontId="9" fillId="9" borderId="2" xfId="0" applyFont="1" applyFill="1" applyBorder="1" applyAlignment="1">
      <alignment wrapText="1"/>
    </xf>
    <xf numFmtId="0" fontId="10" fillId="9" borderId="2" xfId="0" applyFont="1" applyFill="1" applyBorder="1" applyAlignment="1">
      <alignment horizontal="center"/>
    </xf>
    <xf numFmtId="0" fontId="9" fillId="3" borderId="5" xfId="0" applyFont="1" applyFill="1" applyBorder="1"/>
    <xf numFmtId="0" fontId="13" fillId="10" borderId="0" xfId="0" applyFont="1" applyFill="1" applyAlignment="1">
      <alignment horizontal="center"/>
    </xf>
    <xf numFmtId="0" fontId="9" fillId="3" borderId="2" xfId="0" applyFont="1" applyFill="1" applyBorder="1"/>
    <xf numFmtId="0" fontId="9" fillId="9" borderId="6" xfId="0" applyFont="1" applyFill="1" applyBorder="1"/>
    <xf numFmtId="0" fontId="10" fillId="9" borderId="6" xfId="0" applyFont="1" applyFill="1" applyBorder="1" applyAlignment="1">
      <alignment horizontal="center"/>
    </xf>
    <xf numFmtId="0" fontId="14" fillId="3" borderId="0" xfId="0" applyFont="1" applyFill="1" applyAlignment="1">
      <alignment horizontal="center"/>
    </xf>
    <xf numFmtId="0" fontId="9" fillId="3" borderId="0" xfId="0" applyFont="1" applyFill="1"/>
    <xf numFmtId="0" fontId="14" fillId="11" borderId="0" xfId="0" applyFont="1" applyFill="1" applyAlignment="1">
      <alignment horizontal="center"/>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xf>
    <xf numFmtId="0" fontId="9" fillId="9" borderId="1" xfId="0" applyFont="1" applyFill="1" applyBorder="1"/>
    <xf numFmtId="0" fontId="10" fillId="9" borderId="1" xfId="0" applyFont="1" applyFill="1" applyBorder="1" applyAlignment="1">
      <alignment horizontal="center" vertical="center"/>
    </xf>
    <xf numFmtId="0" fontId="2" fillId="2" borderId="0" xfId="0" applyFont="1" applyFill="1" applyAlignment="1">
      <alignment horizontal="center" vertical="center"/>
    </xf>
    <xf numFmtId="0" fontId="13" fillId="7" borderId="0" xfId="0" applyFont="1" applyFill="1" applyAlignment="1">
      <alignment horizontal="center"/>
    </xf>
    <xf numFmtId="0" fontId="10" fillId="9" borderId="2" xfId="0" applyFont="1" applyFill="1" applyBorder="1" applyAlignment="1">
      <alignment horizontal="center" wrapText="1"/>
    </xf>
    <xf numFmtId="0" fontId="9" fillId="3" borderId="0" xfId="0" applyFont="1" applyFill="1" applyAlignment="1">
      <alignment wrapText="1"/>
    </xf>
    <xf numFmtId="0" fontId="9" fillId="3" borderId="0" xfId="0" applyFont="1" applyFill="1" applyAlignment="1">
      <alignment horizontal="center" wrapText="1"/>
    </xf>
    <xf numFmtId="0" fontId="10" fillId="9" borderId="0" xfId="0" applyFont="1" applyFill="1" applyAlignment="1">
      <alignment horizontal="center" wrapText="1"/>
    </xf>
    <xf numFmtId="0" fontId="9" fillId="9" borderId="0" xfId="0" applyFont="1" applyFill="1" applyAlignment="1">
      <alignment wrapText="1"/>
    </xf>
    <xf numFmtId="0" fontId="3" fillId="3" borderId="0" xfId="0" applyFont="1" applyFill="1"/>
    <xf numFmtId="0" fontId="15" fillId="3" borderId="13" xfId="0" applyFont="1" applyFill="1" applyBorder="1" applyAlignment="1">
      <alignment horizontal="center"/>
    </xf>
    <xf numFmtId="0" fontId="8" fillId="3" borderId="14" xfId="0" applyFont="1" applyFill="1" applyBorder="1" applyAlignment="1">
      <alignment horizontal="center" vertical="center"/>
    </xf>
    <xf numFmtId="0" fontId="8" fillId="3" borderId="14" xfId="0" applyFont="1" applyFill="1" applyBorder="1" applyAlignment="1">
      <alignment horizontal="center" vertical="center" wrapText="1"/>
    </xf>
    <xf numFmtId="0" fontId="16" fillId="3" borderId="13" xfId="0" applyFont="1" applyFill="1" applyBorder="1" applyAlignment="1">
      <alignment horizontal="center"/>
    </xf>
    <xf numFmtId="0" fontId="17" fillId="3" borderId="14" xfId="0" applyFont="1" applyFill="1" applyBorder="1" applyAlignment="1">
      <alignment horizontal="left"/>
    </xf>
    <xf numFmtId="0" fontId="7" fillId="3" borderId="14" xfId="0" applyFont="1" applyFill="1" applyBorder="1" applyAlignment="1">
      <alignment horizontal="center"/>
    </xf>
    <xf numFmtId="0" fontId="17" fillId="3" borderId="16" xfId="0" applyFont="1" applyFill="1" applyBorder="1" applyAlignment="1">
      <alignment horizontal="left"/>
    </xf>
    <xf numFmtId="0" fontId="7" fillId="3" borderId="16" xfId="0" applyFont="1" applyFill="1" applyBorder="1" applyAlignment="1">
      <alignment horizontal="center"/>
    </xf>
    <xf numFmtId="0" fontId="7" fillId="3" borderId="14" xfId="0" applyFont="1" applyFill="1" applyBorder="1" applyAlignment="1">
      <alignment horizontal="left"/>
    </xf>
    <xf numFmtId="0" fontId="7" fillId="3" borderId="16" xfId="0" applyFont="1" applyFill="1" applyBorder="1" applyAlignment="1">
      <alignment horizontal="left"/>
    </xf>
    <xf numFmtId="0" fontId="7" fillId="3" borderId="17" xfId="0" applyFont="1" applyFill="1" applyBorder="1" applyAlignment="1">
      <alignment horizontal="left"/>
    </xf>
    <xf numFmtId="0" fontId="7" fillId="3" borderId="17" xfId="0" applyFont="1" applyFill="1" applyBorder="1" applyAlignment="1">
      <alignment horizontal="center"/>
    </xf>
    <xf numFmtId="0" fontId="19" fillId="3" borderId="14" xfId="0" applyFont="1" applyFill="1" applyBorder="1" applyAlignment="1">
      <alignment horizontal="left"/>
    </xf>
    <xf numFmtId="0" fontId="19" fillId="3" borderId="16" xfId="0" applyFont="1" applyFill="1" applyBorder="1" applyAlignment="1">
      <alignment horizontal="left"/>
    </xf>
    <xf numFmtId="0" fontId="19" fillId="3" borderId="17" xfId="0" applyFont="1" applyFill="1" applyBorder="1" applyAlignment="1">
      <alignment horizontal="left"/>
    </xf>
    <xf numFmtId="0" fontId="21" fillId="3" borderId="14" xfId="0" applyFont="1" applyFill="1" applyBorder="1" applyAlignment="1">
      <alignment horizontal="left"/>
    </xf>
    <xf numFmtId="0" fontId="21" fillId="3" borderId="16" xfId="0" applyFont="1" applyFill="1" applyBorder="1" applyAlignment="1">
      <alignment horizontal="left"/>
    </xf>
    <xf numFmtId="0" fontId="23" fillId="3" borderId="13" xfId="0" applyFont="1" applyFill="1" applyBorder="1"/>
    <xf numFmtId="0" fontId="7" fillId="3" borderId="13" xfId="0" applyFont="1" applyFill="1" applyBorder="1" applyAlignment="1">
      <alignment horizontal="center"/>
    </xf>
    <xf numFmtId="0" fontId="25" fillId="12" borderId="13" xfId="0" applyFont="1" applyFill="1" applyBorder="1" applyAlignment="1" applyProtection="1">
      <alignment horizontal="center"/>
      <protection locked="0"/>
    </xf>
    <xf numFmtId="0" fontId="24" fillId="12" borderId="13" xfId="0" applyFont="1" applyFill="1" applyBorder="1" applyAlignment="1">
      <alignment horizontal="center" vertical="center"/>
    </xf>
    <xf numFmtId="0" fontId="24" fillId="12" borderId="13" xfId="0" applyFont="1" applyFill="1" applyBorder="1" applyAlignment="1">
      <alignment horizontal="center" vertical="center" wrapText="1"/>
    </xf>
    <xf numFmtId="0" fontId="16" fillId="12" borderId="13" xfId="0" applyFont="1" applyFill="1" applyBorder="1" applyAlignment="1">
      <alignment horizontal="center"/>
    </xf>
    <xf numFmtId="0" fontId="26" fillId="12" borderId="14" xfId="0" applyFont="1" applyFill="1" applyBorder="1" applyAlignment="1">
      <alignment horizontal="left"/>
    </xf>
    <xf numFmtId="0" fontId="26" fillId="12" borderId="14" xfId="0" applyFont="1" applyFill="1" applyBorder="1" applyAlignment="1">
      <alignment horizontal="center"/>
    </xf>
    <xf numFmtId="0" fontId="26" fillId="12" borderId="16" xfId="0" applyFont="1" applyFill="1" applyBorder="1" applyAlignment="1">
      <alignment horizontal="left"/>
    </xf>
    <xf numFmtId="0" fontId="26" fillId="12" borderId="16" xfId="0" applyFont="1" applyFill="1" applyBorder="1" applyAlignment="1">
      <alignment horizontal="center"/>
    </xf>
    <xf numFmtId="0" fontId="26" fillId="12" borderId="17" xfId="0" applyFont="1" applyFill="1" applyBorder="1" applyAlignment="1">
      <alignment horizontal="center"/>
    </xf>
    <xf numFmtId="0" fontId="26" fillId="12" borderId="17" xfId="0" applyFont="1" applyFill="1" applyBorder="1" applyAlignment="1">
      <alignment horizontal="left"/>
    </xf>
    <xf numFmtId="0" fontId="18" fillId="12" borderId="13" xfId="0" applyFont="1" applyFill="1" applyBorder="1" applyAlignment="1">
      <alignment horizontal="center"/>
    </xf>
    <xf numFmtId="0" fontId="26" fillId="12" borderId="8" xfId="0" applyFont="1" applyFill="1" applyBorder="1" applyAlignment="1">
      <alignment horizontal="center"/>
    </xf>
    <xf numFmtId="0" fontId="26" fillId="12" borderId="11" xfId="0" applyFont="1" applyFill="1" applyBorder="1" applyAlignment="1">
      <alignment horizontal="center"/>
    </xf>
    <xf numFmtId="0" fontId="26" fillId="12" borderId="18" xfId="0" applyFont="1" applyFill="1" applyBorder="1" applyAlignment="1">
      <alignment horizontal="center"/>
    </xf>
    <xf numFmtId="0" fontId="20" fillId="12" borderId="13" xfId="0" applyFont="1" applyFill="1" applyBorder="1" applyAlignment="1">
      <alignment horizontal="center"/>
    </xf>
    <xf numFmtId="0" fontId="22" fillId="12" borderId="13" xfId="0" applyFont="1" applyFill="1" applyBorder="1" applyAlignment="1">
      <alignment horizontal="center"/>
    </xf>
    <xf numFmtId="0" fontId="26" fillId="12" borderId="13" xfId="0" applyFont="1" applyFill="1" applyBorder="1"/>
    <xf numFmtId="0" fontId="26" fillId="12" borderId="13" xfId="0" applyFont="1" applyFill="1" applyBorder="1" applyAlignment="1">
      <alignment horizontal="center"/>
    </xf>
    <xf numFmtId="0" fontId="22" fillId="3" borderId="21" xfId="0" applyFont="1" applyFill="1" applyBorder="1" applyAlignment="1">
      <alignment horizontal="center"/>
    </xf>
    <xf numFmtId="0" fontId="23" fillId="3" borderId="8" xfId="0" applyFont="1" applyFill="1" applyBorder="1"/>
    <xf numFmtId="0" fontId="23" fillId="3" borderId="18" xfId="0" applyFont="1" applyFill="1" applyBorder="1"/>
    <xf numFmtId="0" fontId="29" fillId="3" borderId="21" xfId="0" applyFont="1" applyFill="1" applyBorder="1" applyAlignment="1">
      <alignment horizontal="center"/>
    </xf>
    <xf numFmtId="0" fontId="30" fillId="3" borderId="14" xfId="0" applyFont="1" applyFill="1" applyBorder="1"/>
    <xf numFmtId="0" fontId="30" fillId="3" borderId="16" xfId="0" applyFont="1" applyFill="1" applyBorder="1"/>
    <xf numFmtId="0" fontId="30" fillId="3" borderId="17" xfId="0" applyFont="1" applyFill="1" applyBorder="1"/>
    <xf numFmtId="164" fontId="10" fillId="3" borderId="2" xfId="0" applyNumberFormat="1" applyFont="1" applyFill="1" applyBorder="1" applyAlignment="1">
      <alignment horizontal="center"/>
    </xf>
    <xf numFmtId="164" fontId="10" fillId="6" borderId="2" xfId="0" applyNumberFormat="1" applyFont="1" applyFill="1" applyBorder="1" applyAlignment="1">
      <alignment horizontal="center"/>
    </xf>
    <xf numFmtId="164" fontId="10" fillId="3" borderId="4" xfId="0" applyNumberFormat="1" applyFont="1" applyFill="1" applyBorder="1" applyAlignment="1">
      <alignment horizontal="center"/>
    </xf>
    <xf numFmtId="164" fontId="9" fillId="3" borderId="0" xfId="0" applyNumberFormat="1" applyFont="1" applyFill="1" applyAlignment="1">
      <alignment horizontal="center"/>
    </xf>
    <xf numFmtId="164" fontId="9" fillId="3" borderId="5" xfId="0" applyNumberFormat="1" applyFont="1" applyFill="1" applyBorder="1" applyAlignment="1">
      <alignment horizontal="center"/>
    </xf>
    <xf numFmtId="164" fontId="10" fillId="6" borderId="4" xfId="0" applyNumberFormat="1" applyFont="1" applyFill="1" applyBorder="1" applyAlignment="1">
      <alignment horizontal="center"/>
    </xf>
    <xf numFmtId="164" fontId="9" fillId="3" borderId="0" xfId="0" applyNumberFormat="1" applyFont="1" applyFill="1" applyAlignment="1">
      <alignment horizontal="center" vertical="top"/>
    </xf>
    <xf numFmtId="0" fontId="28" fillId="12" borderId="13" xfId="0" applyFont="1" applyFill="1" applyBorder="1" applyAlignment="1">
      <alignment horizontal="center"/>
    </xf>
    <xf numFmtId="0" fontId="2" fillId="2" borderId="0" xfId="0" applyFont="1" applyFill="1" applyAlignment="1"/>
    <xf numFmtId="0" fontId="2" fillId="2" borderId="0" xfId="0" applyFont="1" applyFill="1" applyAlignment="1">
      <alignment horizontal="center"/>
    </xf>
    <xf numFmtId="0" fontId="31" fillId="2" borderId="0" xfId="0" applyFont="1" applyFill="1" applyAlignment="1">
      <alignment horizontal="right"/>
    </xf>
    <xf numFmtId="0" fontId="32" fillId="2" borderId="0" xfId="0" applyFont="1" applyFill="1" applyAlignment="1">
      <alignment horizontal="center"/>
    </xf>
    <xf numFmtId="0" fontId="33" fillId="2" borderId="0" xfId="0" applyFont="1" applyFill="1" applyAlignment="1">
      <alignment horizontal="right"/>
    </xf>
    <xf numFmtId="0" fontId="34" fillId="2" borderId="0" xfId="0" applyFont="1" applyFill="1" applyAlignment="1">
      <alignment horizontal="left"/>
    </xf>
    <xf numFmtId="0" fontId="35" fillId="2" borderId="0" xfId="0" applyFont="1" applyFill="1" applyAlignment="1">
      <alignment horizontal="right"/>
    </xf>
    <xf numFmtId="0" fontId="6" fillId="14" borderId="0" xfId="0" applyFont="1" applyFill="1" applyAlignment="1">
      <alignment horizontal="center" vertical="center"/>
    </xf>
    <xf numFmtId="0" fontId="13" fillId="15" borderId="0" xfId="0" applyFont="1" applyFill="1" applyAlignment="1">
      <alignment horizontal="left"/>
    </xf>
    <xf numFmtId="0" fontId="13" fillId="16" borderId="0" xfId="0" applyFont="1" applyFill="1" applyAlignment="1">
      <alignment horizontal="left"/>
    </xf>
    <xf numFmtId="0" fontId="13" fillId="17" borderId="0" xfId="0" applyFont="1" applyFill="1" applyAlignment="1">
      <alignment horizontal="left"/>
    </xf>
    <xf numFmtId="0" fontId="13" fillId="18" borderId="0" xfId="0" applyFont="1" applyFill="1" applyAlignment="1">
      <alignment horizontal="left"/>
    </xf>
    <xf numFmtId="0" fontId="9" fillId="19" borderId="0" xfId="0" applyFont="1" applyFill="1" applyAlignment="1">
      <alignment horizontal="left"/>
    </xf>
    <xf numFmtId="0" fontId="9" fillId="19" borderId="0" xfId="0" applyFont="1" applyFill="1" applyAlignment="1">
      <alignment horizontal="center"/>
    </xf>
    <xf numFmtId="0" fontId="36" fillId="13" borderId="0" xfId="0" applyFont="1" applyFill="1" applyAlignment="1">
      <alignment horizontal="right" vertical="center" wrapText="1"/>
    </xf>
    <xf numFmtId="0" fontId="6" fillId="14" borderId="0" xfId="0" applyFont="1" applyFill="1" applyAlignment="1">
      <alignment horizontal="center"/>
    </xf>
    <xf numFmtId="0" fontId="37" fillId="20" borderId="0" xfId="0" applyFont="1" applyFill="1" applyAlignment="1">
      <alignment horizontal="left"/>
    </xf>
    <xf numFmtId="0" fontId="37" fillId="15" borderId="0" xfId="0" applyFont="1" applyFill="1" applyAlignment="1">
      <alignment horizontal="left"/>
    </xf>
    <xf numFmtId="0" fontId="37" fillId="16" borderId="0" xfId="0" applyFont="1" applyFill="1" applyAlignment="1">
      <alignment horizontal="left"/>
    </xf>
    <xf numFmtId="0" fontId="38" fillId="2" borderId="0" xfId="0" applyFont="1" applyFill="1" applyAlignment="1">
      <alignment horizontal="left"/>
    </xf>
    <xf numFmtId="0" fontId="39" fillId="2" borderId="0" xfId="0" applyFont="1" applyFill="1" applyAlignment="1">
      <alignment horizontal="right"/>
    </xf>
    <xf numFmtId="0" fontId="13" fillId="16" borderId="0" xfId="0" applyFont="1" applyFill="1" applyAlignment="1">
      <alignment horizontal="center"/>
    </xf>
    <xf numFmtId="0" fontId="13" fillId="21" borderId="0" xfId="0" applyFont="1" applyFill="1" applyAlignment="1">
      <alignment horizontal="center"/>
    </xf>
    <xf numFmtId="0" fontId="37" fillId="20" borderId="0" xfId="0" applyFont="1" applyFill="1" applyAlignment="1">
      <alignment horizontal="center"/>
    </xf>
    <xf numFmtId="0" fontId="9" fillId="19" borderId="0" xfId="0" applyFont="1" applyFill="1"/>
    <xf numFmtId="0" fontId="24" fillId="13" borderId="11" xfId="0" applyFont="1" applyFill="1" applyBorder="1" applyAlignment="1">
      <alignment horizontal="center"/>
    </xf>
    <xf numFmtId="0" fontId="24" fillId="13" borderId="0" xfId="0" applyFont="1" applyFill="1" applyAlignment="1">
      <alignment horizontal="center"/>
    </xf>
    <xf numFmtId="0" fontId="24" fillId="13" borderId="12" xfId="0" applyFont="1" applyFill="1" applyBorder="1" applyAlignment="1">
      <alignment horizontal="center"/>
    </xf>
    <xf numFmtId="0" fontId="24" fillId="13" borderId="18" xfId="0" applyFont="1" applyFill="1" applyBorder="1" applyAlignment="1">
      <alignment horizontal="center"/>
    </xf>
    <xf numFmtId="0" fontId="24" fillId="13" borderId="20" xfId="0" applyFont="1" applyFill="1" applyBorder="1" applyAlignment="1">
      <alignment horizontal="center"/>
    </xf>
    <xf numFmtId="0" fontId="26" fillId="13" borderId="11" xfId="0" applyFont="1" applyFill="1" applyBorder="1"/>
    <xf numFmtId="0" fontId="24" fillId="13" borderId="9" xfId="0" applyFont="1" applyFill="1" applyBorder="1" applyAlignment="1">
      <alignment horizontal="center"/>
    </xf>
    <xf numFmtId="0" fontId="25" fillId="13" borderId="0" xfId="0" applyFont="1" applyFill="1" applyAlignment="1">
      <alignment horizontal="left"/>
    </xf>
    <xf numFmtId="0" fontId="40" fillId="13" borderId="0" xfId="0" applyFont="1" applyFill="1" applyAlignment="1">
      <alignment horizontal="right"/>
    </xf>
    <xf numFmtId="0" fontId="41" fillId="13" borderId="0" xfId="0" applyFont="1" applyFill="1" applyAlignment="1">
      <alignment horizontal="right"/>
    </xf>
    <xf numFmtId="0" fontId="25" fillId="13" borderId="0" xfId="0" applyFont="1" applyFill="1"/>
    <xf numFmtId="0" fontId="24" fillId="13" borderId="0" xfId="0" applyFont="1" applyFill="1"/>
    <xf numFmtId="0" fontId="26" fillId="13" borderId="0" xfId="0" applyFont="1" applyFill="1"/>
    <xf numFmtId="0" fontId="26" fillId="13" borderId="12" xfId="0" applyFont="1" applyFill="1" applyBorder="1"/>
    <xf numFmtId="0" fontId="26" fillId="13" borderId="0" xfId="0" applyFont="1" applyFill="1" applyAlignment="1">
      <alignment horizontal="center"/>
    </xf>
    <xf numFmtId="0" fontId="27" fillId="13" borderId="0" xfId="0" applyFont="1" applyFill="1" applyAlignment="1">
      <alignment horizontal="center"/>
    </xf>
    <xf numFmtId="0" fontId="26" fillId="12" borderId="23" xfId="0" applyFont="1" applyFill="1" applyBorder="1" applyAlignment="1">
      <alignment horizontal="left"/>
    </xf>
    <xf numFmtId="0" fontId="26" fillId="12" borderId="23" xfId="0" applyFont="1" applyFill="1" applyBorder="1" applyAlignment="1">
      <alignment horizontal="center"/>
    </xf>
    <xf numFmtId="0" fontId="7" fillId="2" borderId="9" xfId="0" applyFont="1" applyFill="1" applyBorder="1"/>
    <xf numFmtId="0" fontId="7" fillId="2" borderId="10" xfId="0" applyFont="1" applyFill="1" applyBorder="1"/>
    <xf numFmtId="0" fontId="7" fillId="2" borderId="11" xfId="0" applyFont="1" applyFill="1" applyBorder="1"/>
    <xf numFmtId="0" fontId="7" fillId="2" borderId="0" xfId="0" applyFont="1" applyFill="1"/>
    <xf numFmtId="0" fontId="7" fillId="2" borderId="12" xfId="0" applyFont="1" applyFill="1" applyBorder="1"/>
    <xf numFmtId="0" fontId="15" fillId="2" borderId="0" xfId="0" applyFont="1" applyFill="1"/>
    <xf numFmtId="0" fontId="43" fillId="2" borderId="0" xfId="0" applyFont="1" applyFill="1" applyAlignment="1">
      <alignment horizontal="right"/>
    </xf>
    <xf numFmtId="0" fontId="44" fillId="2" borderId="0" xfId="0" applyFont="1" applyFill="1" applyAlignment="1">
      <alignment horizontal="right"/>
    </xf>
    <xf numFmtId="0" fontId="8" fillId="2" borderId="15" xfId="0" applyFont="1" applyFill="1" applyBorder="1" applyAlignment="1">
      <alignment horizontal="center"/>
    </xf>
    <xf numFmtId="0" fontId="8" fillId="2" borderId="0" xfId="0" applyFont="1" applyFill="1" applyAlignment="1">
      <alignment horizontal="center"/>
    </xf>
    <xf numFmtId="0" fontId="8" fillId="2" borderId="9" xfId="0" applyFont="1" applyFill="1" applyBorder="1" applyAlignment="1">
      <alignment horizontal="center"/>
    </xf>
    <xf numFmtId="0" fontId="7" fillId="2" borderId="19" xfId="0" applyFont="1" applyFill="1" applyBorder="1"/>
    <xf numFmtId="0" fontId="7" fillId="2" borderId="20" xfId="0" applyFont="1" applyFill="1" applyBorder="1"/>
    <xf numFmtId="0" fontId="8" fillId="2" borderId="0" xfId="0" applyFont="1" applyFill="1" applyBorder="1" applyAlignment="1">
      <alignment horizontal="center"/>
    </xf>
    <xf numFmtId="0" fontId="7" fillId="2" borderId="0" xfId="0" applyFont="1" applyFill="1" applyBorder="1"/>
    <xf numFmtId="0" fontId="7" fillId="2" borderId="24" xfId="0" applyFont="1" applyFill="1" applyBorder="1"/>
    <xf numFmtId="0" fontId="7" fillId="3" borderId="25" xfId="0" applyFont="1" applyFill="1" applyBorder="1" applyAlignment="1">
      <alignment horizontal="center"/>
    </xf>
    <xf numFmtId="0" fontId="7" fillId="3" borderId="26" xfId="0" applyFont="1" applyFill="1" applyBorder="1" applyAlignment="1">
      <alignment horizontal="center"/>
    </xf>
    <xf numFmtId="0" fontId="7" fillId="3" borderId="24" xfId="0" applyFont="1" applyFill="1" applyBorder="1" applyAlignment="1">
      <alignment horizontal="center"/>
    </xf>
    <xf numFmtId="0" fontId="7" fillId="3" borderId="27" xfId="0" applyFont="1" applyFill="1" applyBorder="1" applyAlignment="1">
      <alignment horizontal="center"/>
    </xf>
    <xf numFmtId="0" fontId="7" fillId="3" borderId="28" xfId="0" applyFont="1" applyFill="1" applyBorder="1" applyAlignment="1">
      <alignment horizontal="center"/>
    </xf>
    <xf numFmtId="0" fontId="7" fillId="3" borderId="29" xfId="0" applyFont="1" applyFill="1" applyBorder="1" applyAlignment="1">
      <alignment horizontal="center"/>
    </xf>
    <xf numFmtId="0" fontId="7" fillId="3" borderId="30" xfId="0" applyFont="1" applyFill="1" applyBorder="1" applyAlignment="1">
      <alignment horizontal="center"/>
    </xf>
    <xf numFmtId="0" fontId="7" fillId="3" borderId="31" xfId="0" applyFont="1" applyFill="1" applyBorder="1" applyAlignment="1">
      <alignment horizontal="center"/>
    </xf>
    <xf numFmtId="0" fontId="8" fillId="3" borderId="32" xfId="0" applyFont="1" applyFill="1" applyBorder="1" applyAlignment="1">
      <alignment horizontal="center" vertical="center" wrapText="1"/>
    </xf>
    <xf numFmtId="0" fontId="7" fillId="2" borderId="0" xfId="0" applyFont="1" applyFill="1" applyAlignment="1">
      <alignment wrapText="1"/>
    </xf>
    <xf numFmtId="0" fontId="45" fillId="3" borderId="13" xfId="0" applyFont="1" applyFill="1" applyBorder="1" applyAlignment="1">
      <alignment horizontal="center"/>
    </xf>
    <xf numFmtId="0" fontId="47" fillId="3" borderId="13" xfId="0" applyFont="1" applyFill="1" applyBorder="1" applyAlignment="1">
      <alignment horizontal="center"/>
    </xf>
    <xf numFmtId="0" fontId="50" fillId="3" borderId="13" xfId="0" applyFont="1" applyFill="1" applyBorder="1" applyAlignment="1">
      <alignment horizontal="center"/>
    </xf>
    <xf numFmtId="0" fontId="0" fillId="0" borderId="0" xfId="0" applyFill="1"/>
    <xf numFmtId="0" fontId="0" fillId="0" borderId="0" xfId="0" applyAlignment="1">
      <alignment horizontal="center"/>
    </xf>
    <xf numFmtId="0" fontId="2" fillId="2" borderId="0" xfId="0" applyFont="1" applyFill="1" applyAlignment="1"/>
    <xf numFmtId="0" fontId="3" fillId="2" borderId="0" xfId="0" applyFont="1" applyFill="1" applyAlignment="1"/>
    <xf numFmtId="0" fontId="1" fillId="2" borderId="0" xfId="0" applyFont="1" applyFill="1" applyAlignment="1">
      <alignment horizontal="left" wrapText="1"/>
    </xf>
    <xf numFmtId="164" fontId="9" fillId="3" borderId="0" xfId="0" applyNumberFormat="1" applyFont="1" applyFill="1" applyAlignment="1">
      <alignment horizontal="center" vertical="top"/>
    </xf>
    <xf numFmtId="0" fontId="10" fillId="3" borderId="0" xfId="0" applyFont="1" applyFill="1" applyAlignment="1">
      <alignment horizontal="center"/>
    </xf>
    <xf numFmtId="0" fontId="2" fillId="2" borderId="0" xfId="0" applyFont="1" applyFill="1" applyAlignment="1">
      <alignment horizontal="center"/>
    </xf>
    <xf numFmtId="0" fontId="11" fillId="2" borderId="0" xfId="0" applyFont="1" applyFill="1" applyAlignment="1"/>
    <xf numFmtId="0" fontId="9" fillId="3" borderId="0" xfId="0" applyFont="1" applyFill="1" applyAlignment="1">
      <alignment horizontal="center" vertical="top"/>
    </xf>
    <xf numFmtId="0" fontId="33" fillId="2" borderId="0" xfId="0" applyFont="1" applyFill="1" applyAlignment="1">
      <alignment horizontal="right"/>
    </xf>
    <xf numFmtId="0" fontId="35" fillId="2" borderId="0" xfId="0" applyFont="1" applyFill="1" applyAlignment="1">
      <alignment horizontal="right"/>
    </xf>
    <xf numFmtId="0" fontId="8" fillId="3" borderId="7" xfId="0" applyFont="1" applyFill="1" applyBorder="1" applyAlignment="1">
      <alignment horizontal="center" vertical="center"/>
    </xf>
    <xf numFmtId="0" fontId="11" fillId="2" borderId="22" xfId="0" applyFont="1" applyFill="1" applyBorder="1" applyAlignment="1"/>
    <xf numFmtId="0" fontId="42" fillId="13" borderId="0" xfId="0" applyFont="1" applyFill="1" applyAlignment="1">
      <alignment horizontal="left" wrapText="1"/>
    </xf>
    <xf numFmtId="0" fontId="7" fillId="2" borderId="11" xfId="0" applyFont="1" applyFill="1" applyBorder="1" applyAlignment="1"/>
    <xf numFmtId="0" fontId="7" fillId="2" borderId="12" xfId="0" applyFont="1" applyFill="1" applyBorder="1" applyAlignment="1"/>
    <xf numFmtId="0" fontId="7" fillId="2" borderId="8" xfId="0" applyFont="1" applyFill="1" applyBorder="1" applyAlignment="1"/>
    <xf numFmtId="0" fontId="7" fillId="2" borderId="9" xfId="0" applyFont="1" applyFill="1" applyBorder="1" applyAlignment="1"/>
    <xf numFmtId="0" fontId="7" fillId="2" borderId="0" xfId="0" applyFont="1" applyFill="1" applyAlignment="1"/>
    <xf numFmtId="0" fontId="7" fillId="2" borderId="0" xfId="0" applyFont="1" applyFill="1" applyBorder="1" applyAlignment="1"/>
    <xf numFmtId="0" fontId="11" fillId="0" borderId="0" xfId="0" applyFont="1" applyFill="1" applyAlignment="1"/>
    <xf numFmtId="0" fontId="0" fillId="0" borderId="0" xfId="0" applyAlignment="1">
      <alignment horizontal="center"/>
    </xf>
  </cellXfs>
  <cellStyles count="1">
    <cellStyle name="Normal" xfId="0" builtinId="0"/>
  </cellStyles>
  <dxfs count="0"/>
  <tableStyles count="0" defaultTableStyle="TableStyleMedium2" defaultPivotStyle="PivotStyleLight16"/>
  <colors>
    <mruColors>
      <color rgb="FF53565A"/>
      <color rgb="FF004B87"/>
      <color rgb="FFBFCC80"/>
      <color rgb="FFFF6900"/>
      <color rgb="FFEBF1F9"/>
      <color rgb="FFC8E5ED"/>
      <color rgb="FF005A6F"/>
      <color rgb="FF003B5C"/>
      <color rgb="FF48A9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9.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1</xdr:row>
      <xdr:rowOff>93650</xdr:rowOff>
    </xdr:from>
    <xdr:to>
      <xdr:col>1</xdr:col>
      <xdr:colOff>2095500</xdr:colOff>
      <xdr:row>2</xdr:row>
      <xdr:rowOff>345782</xdr:rowOff>
    </xdr:to>
    <xdr:pic>
      <xdr:nvPicPr>
        <xdr:cNvPr id="3" name="Picture 2">
          <a:extLst>
            <a:ext uri="{FF2B5EF4-FFF2-40B4-BE49-F238E27FC236}">
              <a16:creationId xmlns:a16="http://schemas.microsoft.com/office/drawing/2014/main" id="{4FEE0480-A439-47D0-B62D-97C79CAAD2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4840" y="274625"/>
          <a:ext cx="2080260" cy="60455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171450</xdr:colOff>
      <xdr:row>0</xdr:row>
      <xdr:rowOff>120015</xdr:rowOff>
    </xdr:from>
    <xdr:to>
      <xdr:col>1</xdr:col>
      <xdr:colOff>434340</xdr:colOff>
      <xdr:row>0</xdr:row>
      <xdr:rowOff>686472</xdr:rowOff>
    </xdr:to>
    <xdr:pic>
      <xdr:nvPicPr>
        <xdr:cNvPr id="2" name="Picture 1">
          <a:extLst>
            <a:ext uri="{FF2B5EF4-FFF2-40B4-BE49-F238E27FC236}">
              <a16:creationId xmlns:a16="http://schemas.microsoft.com/office/drawing/2014/main" id="{8290714D-8A1A-4F96-961B-51B93937E2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20015"/>
          <a:ext cx="2072640" cy="56645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161925</xdr:colOff>
      <xdr:row>0</xdr:row>
      <xdr:rowOff>110490</xdr:rowOff>
    </xdr:from>
    <xdr:to>
      <xdr:col>1</xdr:col>
      <xdr:colOff>428625</xdr:colOff>
      <xdr:row>0</xdr:row>
      <xdr:rowOff>669327</xdr:rowOff>
    </xdr:to>
    <xdr:pic>
      <xdr:nvPicPr>
        <xdr:cNvPr id="2" name="Picture 1">
          <a:extLst>
            <a:ext uri="{FF2B5EF4-FFF2-40B4-BE49-F238E27FC236}">
              <a16:creationId xmlns:a16="http://schemas.microsoft.com/office/drawing/2014/main" id="{2AA18993-2D64-41BD-86D6-174FCA0792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110490"/>
          <a:ext cx="2068830" cy="5588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40005</xdr:colOff>
      <xdr:row>1</xdr:row>
      <xdr:rowOff>81915</xdr:rowOff>
    </xdr:from>
    <xdr:to>
      <xdr:col>1</xdr:col>
      <xdr:colOff>2110740</xdr:colOff>
      <xdr:row>2</xdr:row>
      <xdr:rowOff>324522</xdr:rowOff>
    </xdr:to>
    <xdr:pic>
      <xdr:nvPicPr>
        <xdr:cNvPr id="2" name="Picture 1">
          <a:extLst>
            <a:ext uri="{FF2B5EF4-FFF2-40B4-BE49-F238E27FC236}">
              <a16:creationId xmlns:a16="http://schemas.microsoft.com/office/drawing/2014/main" id="{FFB567DE-7B07-4CDF-B8F0-99551CEC0E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9605" y="262890"/>
          <a:ext cx="2070735" cy="5950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0</xdr:row>
      <xdr:rowOff>142875</xdr:rowOff>
    </xdr:from>
    <xdr:to>
      <xdr:col>1</xdr:col>
      <xdr:colOff>2093595</xdr:colOff>
      <xdr:row>2</xdr:row>
      <xdr:rowOff>212127</xdr:rowOff>
    </xdr:to>
    <xdr:pic>
      <xdr:nvPicPr>
        <xdr:cNvPr id="2" name="Picture 1">
          <a:extLst>
            <a:ext uri="{FF2B5EF4-FFF2-40B4-BE49-F238E27FC236}">
              <a16:creationId xmlns:a16="http://schemas.microsoft.com/office/drawing/2014/main" id="{48A53C7E-9DFE-4671-AC09-3E6D6FC1D6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8650" y="142875"/>
          <a:ext cx="2076450" cy="60074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47625</xdr:colOff>
      <xdr:row>0</xdr:row>
      <xdr:rowOff>114300</xdr:rowOff>
    </xdr:from>
    <xdr:to>
      <xdr:col>1</xdr:col>
      <xdr:colOff>2112645</xdr:colOff>
      <xdr:row>2</xdr:row>
      <xdr:rowOff>170217</xdr:rowOff>
    </xdr:to>
    <xdr:pic>
      <xdr:nvPicPr>
        <xdr:cNvPr id="2" name="Picture 1">
          <a:extLst>
            <a:ext uri="{FF2B5EF4-FFF2-40B4-BE49-F238E27FC236}">
              <a16:creationId xmlns:a16="http://schemas.microsoft.com/office/drawing/2014/main" id="{2B9C9771-B17A-4A5E-97F5-78225619B9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225" y="114300"/>
          <a:ext cx="2074545" cy="6026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20955</xdr:colOff>
      <xdr:row>1</xdr:row>
      <xdr:rowOff>76200</xdr:rowOff>
    </xdr:from>
    <xdr:to>
      <xdr:col>1</xdr:col>
      <xdr:colOff>2097405</xdr:colOff>
      <xdr:row>2</xdr:row>
      <xdr:rowOff>305472</xdr:rowOff>
    </xdr:to>
    <xdr:pic>
      <xdr:nvPicPr>
        <xdr:cNvPr id="2" name="Picture 1">
          <a:extLst>
            <a:ext uri="{FF2B5EF4-FFF2-40B4-BE49-F238E27FC236}">
              <a16:creationId xmlns:a16="http://schemas.microsoft.com/office/drawing/2014/main" id="{50439CC9-E278-4F20-82FF-364B65E608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0555" y="257175"/>
          <a:ext cx="2076450" cy="5912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47625</xdr:colOff>
      <xdr:row>1</xdr:row>
      <xdr:rowOff>9525</xdr:rowOff>
    </xdr:from>
    <xdr:to>
      <xdr:col>2</xdr:col>
      <xdr:colOff>381000</xdr:colOff>
      <xdr:row>4</xdr:row>
      <xdr:rowOff>54012</xdr:rowOff>
    </xdr:to>
    <xdr:pic>
      <xdr:nvPicPr>
        <xdr:cNvPr id="2" name="Picture 1">
          <a:extLst>
            <a:ext uri="{FF2B5EF4-FFF2-40B4-BE49-F238E27FC236}">
              <a16:creationId xmlns:a16="http://schemas.microsoft.com/office/drawing/2014/main" id="{4CCD53C0-9B06-4726-9B2B-FD8E672F27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225" y="190500"/>
          <a:ext cx="2076450" cy="59122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57150</xdr:colOff>
      <xdr:row>1</xdr:row>
      <xdr:rowOff>55245</xdr:rowOff>
    </xdr:from>
    <xdr:to>
      <xdr:col>1</xdr:col>
      <xdr:colOff>2135505</xdr:colOff>
      <xdr:row>2</xdr:row>
      <xdr:rowOff>288327</xdr:rowOff>
    </xdr:to>
    <xdr:pic>
      <xdr:nvPicPr>
        <xdr:cNvPr id="2" name="Picture 1">
          <a:extLst>
            <a:ext uri="{FF2B5EF4-FFF2-40B4-BE49-F238E27FC236}">
              <a16:creationId xmlns:a16="http://schemas.microsoft.com/office/drawing/2014/main" id="{D1EC29A0-813F-4A47-93A8-59986961A8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0" y="693420"/>
          <a:ext cx="2078355" cy="59122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57150</xdr:colOff>
      <xdr:row>1</xdr:row>
      <xdr:rowOff>76200</xdr:rowOff>
    </xdr:from>
    <xdr:to>
      <xdr:col>1</xdr:col>
      <xdr:colOff>2135505</xdr:colOff>
      <xdr:row>2</xdr:row>
      <xdr:rowOff>288327</xdr:rowOff>
    </xdr:to>
    <xdr:pic>
      <xdr:nvPicPr>
        <xdr:cNvPr id="2" name="Picture 1">
          <a:extLst>
            <a:ext uri="{FF2B5EF4-FFF2-40B4-BE49-F238E27FC236}">
              <a16:creationId xmlns:a16="http://schemas.microsoft.com/office/drawing/2014/main" id="{7134A692-1D6F-42F9-8148-D39F9F58E9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0" y="790575"/>
          <a:ext cx="2078355" cy="57407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133078</xdr:colOff>
      <xdr:row>0</xdr:row>
      <xdr:rowOff>158115</xdr:rowOff>
    </xdr:from>
    <xdr:to>
      <xdr:col>1</xdr:col>
      <xdr:colOff>454207</xdr:colOff>
      <xdr:row>0</xdr:row>
      <xdr:rowOff>735458</xdr:rowOff>
    </xdr:to>
    <xdr:pic>
      <xdr:nvPicPr>
        <xdr:cNvPr id="2" name="Picture 1">
          <a:extLst>
            <a:ext uri="{FF2B5EF4-FFF2-40B4-BE49-F238E27FC236}">
              <a16:creationId xmlns:a16="http://schemas.microsoft.com/office/drawing/2014/main" id="{5B75516B-AD96-4AC6-B286-29F424D2E3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078" y="158115"/>
          <a:ext cx="2073729" cy="5754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E0F49-B465-41E4-B4B3-7331BE74FD04}">
  <sheetPr codeName="Sheet1">
    <tabColor theme="9"/>
  </sheetPr>
  <dimension ref="A1:F49"/>
  <sheetViews>
    <sheetView tabSelected="1" workbookViewId="0">
      <selection activeCell="A49" sqref="A49:B49"/>
    </sheetView>
  </sheetViews>
  <sheetFormatPr defaultRowHeight="14.4" x14ac:dyDescent="0.3"/>
  <cols>
    <col min="2" max="2" width="34.109375" bestFit="1" customWidth="1"/>
    <col min="3" max="3" width="21.33203125" bestFit="1" customWidth="1"/>
    <col min="4" max="4" width="22.44140625" bestFit="1" customWidth="1"/>
    <col min="5" max="5" width="107.88671875" bestFit="1" customWidth="1"/>
  </cols>
  <sheetData>
    <row r="1" spans="1:6" x14ac:dyDescent="0.3">
      <c r="A1" s="196"/>
      <c r="B1" s="196"/>
      <c r="C1" s="4"/>
      <c r="D1" s="4"/>
      <c r="E1" s="4"/>
      <c r="F1" s="9"/>
    </row>
    <row r="2" spans="1:6" ht="27.6" x14ac:dyDescent="0.45">
      <c r="A2" s="197"/>
      <c r="B2" s="197"/>
      <c r="C2" s="4"/>
      <c r="D2" s="4"/>
      <c r="E2" s="126" t="s">
        <v>132</v>
      </c>
      <c r="F2" s="9"/>
    </row>
    <row r="3" spans="1:6" ht="28.2" x14ac:dyDescent="0.5">
      <c r="A3" s="197"/>
      <c r="B3" s="197"/>
      <c r="C3" s="127"/>
      <c r="D3" s="4"/>
      <c r="E3" s="128" t="s">
        <v>0</v>
      </c>
      <c r="F3" s="9"/>
    </row>
    <row r="4" spans="1:6" x14ac:dyDescent="0.3">
      <c r="A4" s="2"/>
      <c r="B4" s="198" t="s">
        <v>135</v>
      </c>
      <c r="C4" s="198"/>
      <c r="D4" s="198"/>
      <c r="E4" s="198"/>
      <c r="F4" s="4"/>
    </row>
    <row r="5" spans="1:6" x14ac:dyDescent="0.3">
      <c r="A5" s="2"/>
      <c r="B5" s="198"/>
      <c r="C5" s="198"/>
      <c r="D5" s="198"/>
      <c r="E5" s="198"/>
      <c r="F5" s="4"/>
    </row>
    <row r="6" spans="1:6" x14ac:dyDescent="0.3">
      <c r="A6" s="2"/>
      <c r="B6" s="198"/>
      <c r="C6" s="198"/>
      <c r="D6" s="198"/>
      <c r="E6" s="198"/>
      <c r="F6" s="4"/>
    </row>
    <row r="7" spans="1:6" x14ac:dyDescent="0.3">
      <c r="A7" s="2"/>
      <c r="B7" s="198"/>
      <c r="C7" s="198"/>
      <c r="D7" s="198"/>
      <c r="E7" s="198"/>
      <c r="F7" s="4"/>
    </row>
    <row r="8" spans="1:6" x14ac:dyDescent="0.3">
      <c r="A8" s="2"/>
      <c r="B8" s="198"/>
      <c r="C8" s="198"/>
      <c r="D8" s="198"/>
      <c r="E8" s="198"/>
      <c r="F8" s="4"/>
    </row>
    <row r="9" spans="1:6" x14ac:dyDescent="0.3">
      <c r="A9" s="2"/>
      <c r="B9" s="198"/>
      <c r="C9" s="198"/>
      <c r="D9" s="198"/>
      <c r="E9" s="198"/>
      <c r="F9" s="4"/>
    </row>
    <row r="10" spans="1:6" x14ac:dyDescent="0.3">
      <c r="A10" s="2"/>
      <c r="B10" s="198"/>
      <c r="C10" s="198"/>
      <c r="D10" s="198"/>
      <c r="E10" s="198"/>
      <c r="F10" s="4"/>
    </row>
    <row r="11" spans="1:6" x14ac:dyDescent="0.3">
      <c r="A11" s="197"/>
      <c r="B11" s="197"/>
      <c r="C11" s="1"/>
      <c r="D11" s="1"/>
      <c r="E11" s="1"/>
      <c r="F11" s="4"/>
    </row>
    <row r="12" spans="1:6" ht="21" x14ac:dyDescent="0.4">
      <c r="A12" s="5"/>
      <c r="B12" s="6" t="s">
        <v>1</v>
      </c>
      <c r="C12" s="129">
        <v>8</v>
      </c>
      <c r="D12" s="9"/>
      <c r="E12" s="9"/>
      <c r="F12" s="9"/>
    </row>
    <row r="13" spans="1:6" ht="15.6" x14ac:dyDescent="0.3">
      <c r="A13" s="5"/>
      <c r="B13" s="130" t="s">
        <v>2</v>
      </c>
      <c r="C13" s="134" t="s">
        <v>3</v>
      </c>
      <c r="D13" s="135" t="s">
        <v>4</v>
      </c>
      <c r="E13" s="135" t="s">
        <v>5</v>
      </c>
      <c r="F13" s="9"/>
    </row>
    <row r="14" spans="1:6" ht="15.6" x14ac:dyDescent="0.3">
      <c r="A14" s="196"/>
      <c r="B14" s="196"/>
      <c r="C14" s="26" t="s">
        <v>6</v>
      </c>
      <c r="D14" s="114">
        <v>11.5</v>
      </c>
      <c r="E14" s="13">
        <f>$C$12*D14*1.05</f>
        <v>96.600000000000009</v>
      </c>
      <c r="F14" s="9"/>
    </row>
    <row r="15" spans="1:6" ht="15.6" x14ac:dyDescent="0.3">
      <c r="A15" s="196"/>
      <c r="B15" s="196"/>
      <c r="C15" s="34" t="s">
        <v>7</v>
      </c>
      <c r="D15" s="115">
        <v>4</v>
      </c>
      <c r="E15" s="13">
        <f t="shared" ref="E15:E20" si="0">$C$12*D15*1.05</f>
        <v>33.6</v>
      </c>
      <c r="F15" s="9"/>
    </row>
    <row r="16" spans="1:6" ht="15.6" x14ac:dyDescent="0.3">
      <c r="A16" s="196"/>
      <c r="B16" s="196"/>
      <c r="C16" s="26" t="s">
        <v>8</v>
      </c>
      <c r="D16" s="114">
        <v>4</v>
      </c>
      <c r="E16" s="13">
        <f t="shared" si="0"/>
        <v>33.6</v>
      </c>
      <c r="F16" s="9"/>
    </row>
    <row r="17" spans="1:6" ht="15.6" x14ac:dyDescent="0.3">
      <c r="A17" s="196"/>
      <c r="B17" s="196"/>
      <c r="C17" s="34" t="s">
        <v>9</v>
      </c>
      <c r="D17" s="115">
        <v>2.5</v>
      </c>
      <c r="E17" s="13">
        <f t="shared" si="0"/>
        <v>21</v>
      </c>
      <c r="F17" s="9"/>
    </row>
    <row r="18" spans="1:6" ht="15.6" x14ac:dyDescent="0.3">
      <c r="A18" s="196"/>
      <c r="B18" s="196"/>
      <c r="C18" s="26" t="s">
        <v>10</v>
      </c>
      <c r="D18" s="114">
        <v>1</v>
      </c>
      <c r="E18" s="13">
        <f t="shared" si="0"/>
        <v>8.4</v>
      </c>
      <c r="F18" s="9"/>
    </row>
    <row r="19" spans="1:6" ht="15.6" x14ac:dyDescent="0.3">
      <c r="A19" s="196"/>
      <c r="B19" s="196"/>
      <c r="C19" s="34" t="s">
        <v>11</v>
      </c>
      <c r="D19" s="115">
        <v>1</v>
      </c>
      <c r="E19" s="13">
        <f t="shared" si="0"/>
        <v>8.4</v>
      </c>
      <c r="F19" s="9"/>
    </row>
    <row r="20" spans="1:6" ht="16.2" thickBot="1" x14ac:dyDescent="0.35">
      <c r="A20" s="196"/>
      <c r="B20" s="196"/>
      <c r="C20" s="17" t="s">
        <v>12</v>
      </c>
      <c r="D20" s="116">
        <v>1</v>
      </c>
      <c r="E20" s="13">
        <f t="shared" si="0"/>
        <v>8.4</v>
      </c>
      <c r="F20" s="9"/>
    </row>
    <row r="21" spans="1:6" ht="15.6" x14ac:dyDescent="0.3">
      <c r="A21" s="196"/>
      <c r="B21" s="196"/>
      <c r="C21" s="19" t="s">
        <v>13</v>
      </c>
      <c r="D21" s="117">
        <v>25</v>
      </c>
      <c r="E21" s="21"/>
      <c r="F21" s="9"/>
    </row>
    <row r="22" spans="1:6" ht="15.6" x14ac:dyDescent="0.3">
      <c r="A22" s="196"/>
      <c r="B22" s="196"/>
      <c r="C22" s="19" t="s">
        <v>14</v>
      </c>
      <c r="D22" s="117">
        <v>15</v>
      </c>
      <c r="E22" s="21"/>
      <c r="F22" s="9"/>
    </row>
    <row r="23" spans="1:6" ht="16.2" thickBot="1" x14ac:dyDescent="0.35">
      <c r="A23" s="196"/>
      <c r="B23" s="196"/>
      <c r="C23" s="22" t="s">
        <v>15</v>
      </c>
      <c r="D23" s="118">
        <v>40</v>
      </c>
      <c r="E23" s="24"/>
      <c r="F23" s="9"/>
    </row>
    <row r="24" spans="1:6" ht="15.6" x14ac:dyDescent="0.3">
      <c r="A24" s="196"/>
      <c r="B24" s="196"/>
      <c r="C24" s="19"/>
      <c r="D24" s="20"/>
      <c r="E24" s="21"/>
      <c r="F24" s="9"/>
    </row>
    <row r="25" spans="1:6" ht="15.6" x14ac:dyDescent="0.3">
      <c r="A25" s="5"/>
      <c r="B25" s="131" t="s">
        <v>16</v>
      </c>
      <c r="C25" s="134" t="s">
        <v>3</v>
      </c>
      <c r="D25" s="135" t="s">
        <v>4</v>
      </c>
      <c r="E25" s="135" t="s">
        <v>5</v>
      </c>
      <c r="F25" s="9"/>
    </row>
    <row r="26" spans="1:6" ht="15.6" x14ac:dyDescent="0.3">
      <c r="A26" s="196"/>
      <c r="B26" s="196"/>
      <c r="C26" s="34" t="s">
        <v>17</v>
      </c>
      <c r="D26" s="115">
        <v>2</v>
      </c>
      <c r="E26" s="27">
        <f>$C$12*D26*1.05</f>
        <v>16.8</v>
      </c>
      <c r="F26" s="9"/>
    </row>
    <row r="27" spans="1:6" ht="15.6" x14ac:dyDescent="0.3">
      <c r="A27" s="196"/>
      <c r="B27" s="196"/>
      <c r="C27" s="26" t="s">
        <v>18</v>
      </c>
      <c r="D27" s="114">
        <v>42</v>
      </c>
      <c r="E27" s="27">
        <f>$C$12*D27*1.05</f>
        <v>352.8</v>
      </c>
      <c r="F27" s="9"/>
    </row>
    <row r="28" spans="1:6" ht="15.6" x14ac:dyDescent="0.3">
      <c r="A28" s="196"/>
      <c r="B28" s="196"/>
      <c r="C28" s="19" t="s">
        <v>19</v>
      </c>
      <c r="D28" s="117">
        <v>44</v>
      </c>
      <c r="E28" s="21"/>
      <c r="F28" s="9"/>
    </row>
    <row r="29" spans="1:6" ht="15.6" x14ac:dyDescent="0.3">
      <c r="A29" s="196"/>
      <c r="B29" s="196"/>
      <c r="C29" s="19" t="s">
        <v>20</v>
      </c>
      <c r="D29" s="117">
        <v>40</v>
      </c>
      <c r="E29" s="21"/>
      <c r="F29" s="9"/>
    </row>
    <row r="30" spans="1:6" ht="16.2" thickBot="1" x14ac:dyDescent="0.35">
      <c r="A30" s="196"/>
      <c r="B30" s="196"/>
      <c r="C30" s="22" t="s">
        <v>15</v>
      </c>
      <c r="D30" s="118">
        <v>84</v>
      </c>
      <c r="E30" s="24"/>
      <c r="F30" s="9"/>
    </row>
    <row r="31" spans="1:6" ht="15.6" x14ac:dyDescent="0.3">
      <c r="A31" s="196"/>
      <c r="B31" s="196"/>
      <c r="C31" s="35"/>
      <c r="D31" s="21"/>
      <c r="E31" s="21"/>
      <c r="F31" s="9"/>
    </row>
    <row r="32" spans="1:6" ht="15.6" x14ac:dyDescent="0.3">
      <c r="A32" s="5"/>
      <c r="B32" s="132" t="s">
        <v>21</v>
      </c>
      <c r="C32" s="134" t="s">
        <v>3</v>
      </c>
      <c r="D32" s="135" t="s">
        <v>4</v>
      </c>
      <c r="E32" s="135" t="s">
        <v>5</v>
      </c>
      <c r="F32" s="9"/>
    </row>
    <row r="33" spans="1:6" ht="15.6" x14ac:dyDescent="0.3">
      <c r="A33" s="196"/>
      <c r="B33" s="196"/>
      <c r="C33" s="34" t="s">
        <v>22</v>
      </c>
      <c r="D33" s="115">
        <v>3</v>
      </c>
      <c r="E33" s="27">
        <f>$C$12*D33*1.05</f>
        <v>25.200000000000003</v>
      </c>
      <c r="F33" s="9"/>
    </row>
    <row r="34" spans="1:6" ht="15.6" x14ac:dyDescent="0.3">
      <c r="A34" s="196"/>
      <c r="B34" s="196"/>
      <c r="C34" s="26" t="s">
        <v>23</v>
      </c>
      <c r="D34" s="114">
        <v>10</v>
      </c>
      <c r="E34" s="27">
        <f t="shared" ref="E34:E35" si="1">$C$12*D34*1.05</f>
        <v>84</v>
      </c>
      <c r="F34" s="9"/>
    </row>
    <row r="35" spans="1:6" ht="16.2" thickBot="1" x14ac:dyDescent="0.35">
      <c r="A35" s="196"/>
      <c r="B35" s="196"/>
      <c r="C35" s="36" t="s">
        <v>24</v>
      </c>
      <c r="D35" s="119">
        <v>2</v>
      </c>
      <c r="E35" s="27">
        <f t="shared" si="1"/>
        <v>16.8</v>
      </c>
      <c r="F35" s="9"/>
    </row>
    <row r="36" spans="1:6" ht="15.6" x14ac:dyDescent="0.3">
      <c r="A36" s="196"/>
      <c r="B36" s="196"/>
      <c r="C36" s="19" t="s">
        <v>13</v>
      </c>
      <c r="D36" s="117">
        <v>15</v>
      </c>
      <c r="E36" s="21"/>
      <c r="F36" s="9"/>
    </row>
    <row r="37" spans="1:6" ht="31.2" x14ac:dyDescent="0.3">
      <c r="A37" s="196"/>
      <c r="B37" s="196"/>
      <c r="C37" s="38" t="s">
        <v>25</v>
      </c>
      <c r="D37" s="120">
        <v>15</v>
      </c>
      <c r="E37" s="21"/>
      <c r="F37" s="9"/>
    </row>
    <row r="38" spans="1:6" ht="16.2" thickBot="1" x14ac:dyDescent="0.35">
      <c r="A38" s="196"/>
      <c r="B38" s="196"/>
      <c r="C38" s="22" t="s">
        <v>15</v>
      </c>
      <c r="D38" s="118">
        <v>30</v>
      </c>
      <c r="E38" s="24"/>
      <c r="F38" s="9"/>
    </row>
    <row r="39" spans="1:6" ht="15.6" x14ac:dyDescent="0.3">
      <c r="A39" s="196"/>
      <c r="B39" s="196"/>
      <c r="C39" s="35"/>
      <c r="D39" s="21"/>
      <c r="E39" s="21"/>
      <c r="F39" s="9"/>
    </row>
    <row r="40" spans="1:6" ht="15.6" x14ac:dyDescent="0.3">
      <c r="A40" s="5"/>
      <c r="B40" s="133" t="s">
        <v>26</v>
      </c>
      <c r="C40" s="134" t="s">
        <v>3</v>
      </c>
      <c r="D40" s="135" t="s">
        <v>4</v>
      </c>
      <c r="E40" s="135" t="s">
        <v>5</v>
      </c>
      <c r="F40" s="9"/>
    </row>
    <row r="41" spans="1:6" ht="15.6" x14ac:dyDescent="0.3">
      <c r="A41" s="196"/>
      <c r="B41" s="196"/>
      <c r="C41" s="26" t="s">
        <v>6</v>
      </c>
      <c r="D41" s="114">
        <v>10</v>
      </c>
      <c r="E41" s="13">
        <f>$C$12*D41*1.05</f>
        <v>84</v>
      </c>
      <c r="F41" s="9"/>
    </row>
    <row r="42" spans="1:6" ht="15.6" x14ac:dyDescent="0.3">
      <c r="A42" s="196"/>
      <c r="B42" s="196"/>
      <c r="C42" s="34" t="s">
        <v>27</v>
      </c>
      <c r="D42" s="115">
        <v>10</v>
      </c>
      <c r="E42" s="13">
        <f t="shared" ref="E42:E44" si="2">$C$12*D42*1.05</f>
        <v>84</v>
      </c>
      <c r="F42" s="9"/>
    </row>
    <row r="43" spans="1:6" ht="15.6" x14ac:dyDescent="0.3">
      <c r="A43" s="196"/>
      <c r="B43" s="196"/>
      <c r="C43" s="26" t="s">
        <v>28</v>
      </c>
      <c r="D43" s="114">
        <v>4</v>
      </c>
      <c r="E43" s="13">
        <f t="shared" si="2"/>
        <v>33.6</v>
      </c>
      <c r="F43" s="9"/>
    </row>
    <row r="44" spans="1:6" ht="16.2" thickBot="1" x14ac:dyDescent="0.35">
      <c r="A44" s="196"/>
      <c r="B44" s="196"/>
      <c r="C44" s="36" t="s">
        <v>29</v>
      </c>
      <c r="D44" s="119">
        <v>1</v>
      </c>
      <c r="E44" s="13">
        <f t="shared" si="2"/>
        <v>8.4</v>
      </c>
      <c r="F44" s="9"/>
    </row>
    <row r="45" spans="1:6" ht="15.6" x14ac:dyDescent="0.3">
      <c r="A45" s="196"/>
      <c r="B45" s="196"/>
      <c r="C45" s="38" t="s">
        <v>13</v>
      </c>
      <c r="D45" s="117">
        <v>25</v>
      </c>
      <c r="E45" s="21"/>
      <c r="F45" s="9"/>
    </row>
    <row r="46" spans="1:6" ht="15.6" x14ac:dyDescent="0.3">
      <c r="A46" s="196"/>
      <c r="B46" s="196"/>
      <c r="C46" s="38" t="s">
        <v>30</v>
      </c>
      <c r="D46" s="199">
        <v>25</v>
      </c>
      <c r="E46" s="200"/>
      <c r="F46" s="201"/>
    </row>
    <row r="47" spans="1:6" ht="31.2" x14ac:dyDescent="0.3">
      <c r="A47" s="196"/>
      <c r="B47" s="196"/>
      <c r="C47" s="38" t="s">
        <v>31</v>
      </c>
      <c r="D47" s="199"/>
      <c r="E47" s="200"/>
      <c r="F47" s="201"/>
    </row>
    <row r="48" spans="1:6" ht="15.6" x14ac:dyDescent="0.3">
      <c r="A48" s="196"/>
      <c r="B48" s="196"/>
      <c r="C48" s="22" t="s">
        <v>15</v>
      </c>
      <c r="D48" s="118">
        <v>50</v>
      </c>
      <c r="E48" s="24"/>
      <c r="F48" s="9"/>
    </row>
    <row r="49" spans="1:6" x14ac:dyDescent="0.3">
      <c r="A49" s="202" t="s">
        <v>183</v>
      </c>
      <c r="B49" s="202"/>
      <c r="C49" s="4"/>
      <c r="D49" s="4"/>
      <c r="E49" s="30"/>
      <c r="F49" s="9"/>
    </row>
  </sheetData>
  <mergeCells count="40">
    <mergeCell ref="D46:D47"/>
    <mergeCell ref="E46:E47"/>
    <mergeCell ref="F46:F47"/>
    <mergeCell ref="A48:B48"/>
    <mergeCell ref="A49:B49"/>
    <mergeCell ref="A46:B47"/>
    <mergeCell ref="A41:B41"/>
    <mergeCell ref="A42:B42"/>
    <mergeCell ref="A43:B43"/>
    <mergeCell ref="A44:B44"/>
    <mergeCell ref="A45:B45"/>
    <mergeCell ref="A37:B37"/>
    <mergeCell ref="A38:B38"/>
    <mergeCell ref="A39:B39"/>
    <mergeCell ref="A31:B31"/>
    <mergeCell ref="A33:B33"/>
    <mergeCell ref="A34:B34"/>
    <mergeCell ref="A35:B35"/>
    <mergeCell ref="A36:B36"/>
    <mergeCell ref="A27:B27"/>
    <mergeCell ref="A28:B28"/>
    <mergeCell ref="A29:B29"/>
    <mergeCell ref="A30:B30"/>
    <mergeCell ref="A21:B21"/>
    <mergeCell ref="A22:B22"/>
    <mergeCell ref="A23:B23"/>
    <mergeCell ref="A24:B24"/>
    <mergeCell ref="A26:B26"/>
    <mergeCell ref="A20:B20"/>
    <mergeCell ref="A1:B1"/>
    <mergeCell ref="A2:B2"/>
    <mergeCell ref="A3:B3"/>
    <mergeCell ref="B4:E10"/>
    <mergeCell ref="A11:B11"/>
    <mergeCell ref="A14:B14"/>
    <mergeCell ref="A15:B15"/>
    <mergeCell ref="A16:B16"/>
    <mergeCell ref="A17:B17"/>
    <mergeCell ref="A18:B18"/>
    <mergeCell ref="A19:B19"/>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27A7D-9A83-4DA0-B412-0EB67437079D}">
  <sheetPr>
    <tabColor theme="9"/>
  </sheetPr>
  <dimension ref="A1:C27"/>
  <sheetViews>
    <sheetView workbookViewId="0">
      <selection activeCell="A27" sqref="A27:B27"/>
    </sheetView>
  </sheetViews>
  <sheetFormatPr defaultRowHeight="14.4" x14ac:dyDescent="0.3"/>
  <cols>
    <col min="1" max="1" width="26.44140625" bestFit="1" customWidth="1"/>
    <col min="2" max="2" width="22.44140625" bestFit="1" customWidth="1"/>
    <col min="3" max="3" width="15.88671875" bestFit="1" customWidth="1"/>
  </cols>
  <sheetData>
    <row r="1" spans="1:3" ht="61.8" customHeight="1" x14ac:dyDescent="0.3">
      <c r="A1" s="216"/>
      <c r="B1" s="216"/>
    </row>
    <row r="2" spans="1:3" ht="18" customHeight="1" x14ac:dyDescent="0.3">
      <c r="A2" s="195"/>
      <c r="B2" s="195"/>
    </row>
    <row r="3" spans="1:3" x14ac:dyDescent="0.3">
      <c r="A3" t="s">
        <v>182</v>
      </c>
      <c r="B3">
        <v>8</v>
      </c>
    </row>
    <row r="5" spans="1:3" x14ac:dyDescent="0.3">
      <c r="A5" t="s">
        <v>3</v>
      </c>
      <c r="B5" t="s">
        <v>110</v>
      </c>
      <c r="C5" t="s">
        <v>111</v>
      </c>
    </row>
    <row r="6" spans="1:3" x14ac:dyDescent="0.3">
      <c r="A6" t="s">
        <v>112</v>
      </c>
      <c r="B6">
        <v>3</v>
      </c>
      <c r="C6">
        <f>$B$3*B6*1.05</f>
        <v>25.200000000000003</v>
      </c>
    </row>
    <row r="7" spans="1:3" x14ac:dyDescent="0.3">
      <c r="A7" t="s">
        <v>113</v>
      </c>
      <c r="B7">
        <v>1.5</v>
      </c>
      <c r="C7">
        <f t="shared" ref="C7:C16" si="0">$B$3*B7*1.05</f>
        <v>12.600000000000001</v>
      </c>
    </row>
    <row r="8" spans="1:3" x14ac:dyDescent="0.3">
      <c r="A8" t="s">
        <v>114</v>
      </c>
      <c r="B8">
        <v>6</v>
      </c>
      <c r="C8">
        <f t="shared" si="0"/>
        <v>50.400000000000006</v>
      </c>
    </row>
    <row r="9" spans="1:3" x14ac:dyDescent="0.3">
      <c r="A9" t="s">
        <v>115</v>
      </c>
      <c r="B9">
        <v>10.5</v>
      </c>
      <c r="C9">
        <f t="shared" si="0"/>
        <v>88.2</v>
      </c>
    </row>
    <row r="11" spans="1:3" x14ac:dyDescent="0.3">
      <c r="A11" t="s">
        <v>3</v>
      </c>
      <c r="B11" t="s">
        <v>110</v>
      </c>
      <c r="C11" t="s">
        <v>111</v>
      </c>
    </row>
    <row r="12" spans="1:3" x14ac:dyDescent="0.3">
      <c r="A12" t="s">
        <v>116</v>
      </c>
      <c r="B12">
        <v>12</v>
      </c>
      <c r="C12">
        <f t="shared" si="0"/>
        <v>100.80000000000001</v>
      </c>
    </row>
    <row r="13" spans="1:3" x14ac:dyDescent="0.3">
      <c r="A13" t="s">
        <v>117</v>
      </c>
      <c r="B13">
        <v>4</v>
      </c>
      <c r="C13">
        <f t="shared" si="0"/>
        <v>33.6</v>
      </c>
    </row>
    <row r="14" spans="1:3" x14ac:dyDescent="0.3">
      <c r="A14" t="s">
        <v>120</v>
      </c>
      <c r="B14">
        <v>5</v>
      </c>
      <c r="C14">
        <f t="shared" si="0"/>
        <v>42</v>
      </c>
    </row>
    <row r="15" spans="1:3" x14ac:dyDescent="0.3">
      <c r="A15" t="s">
        <v>6</v>
      </c>
      <c r="B15">
        <v>9</v>
      </c>
      <c r="C15">
        <f t="shared" si="0"/>
        <v>75.600000000000009</v>
      </c>
    </row>
    <row r="16" spans="1:3" x14ac:dyDescent="0.3">
      <c r="A16" t="s">
        <v>115</v>
      </c>
      <c r="B16">
        <v>30</v>
      </c>
      <c r="C16">
        <f t="shared" si="0"/>
        <v>252</v>
      </c>
    </row>
    <row r="18" spans="1:3" x14ac:dyDescent="0.3">
      <c r="A18" t="s">
        <v>3</v>
      </c>
    </row>
    <row r="19" spans="1:3" x14ac:dyDescent="0.3">
      <c r="A19" t="s">
        <v>119</v>
      </c>
      <c r="B19">
        <v>25</v>
      </c>
      <c r="C19">
        <f>$B$3*25*1.05</f>
        <v>210</v>
      </c>
    </row>
    <row r="20" spans="1:3" x14ac:dyDescent="0.3">
      <c r="A20" t="s">
        <v>121</v>
      </c>
      <c r="B20">
        <v>5</v>
      </c>
      <c r="C20">
        <f>$B$3*B20*1.05</f>
        <v>42</v>
      </c>
    </row>
    <row r="21" spans="1:3" x14ac:dyDescent="0.3">
      <c r="A21" t="s">
        <v>115</v>
      </c>
      <c r="B21">
        <v>30</v>
      </c>
      <c r="C21">
        <f>$B$3*B21*1.05</f>
        <v>252</v>
      </c>
    </row>
    <row r="27" spans="1:3" x14ac:dyDescent="0.3">
      <c r="A27" s="215" t="s">
        <v>183</v>
      </c>
      <c r="B27" s="215"/>
    </row>
  </sheetData>
  <mergeCells count="2">
    <mergeCell ref="A27:B27"/>
    <mergeCell ref="A1:B1"/>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52B27-5AAF-4C69-B693-3937CB8511D5}">
  <sheetPr codeName="Sheet11">
    <tabColor theme="9"/>
  </sheetPr>
  <dimension ref="A1:C27"/>
  <sheetViews>
    <sheetView workbookViewId="0">
      <selection activeCell="A30" sqref="A30"/>
    </sheetView>
  </sheetViews>
  <sheetFormatPr defaultRowHeight="14.4" x14ac:dyDescent="0.3"/>
  <cols>
    <col min="1" max="1" width="26.21875" customWidth="1"/>
    <col min="2" max="2" width="22.44140625" bestFit="1" customWidth="1"/>
    <col min="3" max="3" width="15.88671875" bestFit="1" customWidth="1"/>
  </cols>
  <sheetData>
    <row r="1" spans="1:3" ht="61.8" customHeight="1" x14ac:dyDescent="0.3">
      <c r="A1" s="216"/>
      <c r="B1" s="216"/>
    </row>
    <row r="3" spans="1:3" x14ac:dyDescent="0.3">
      <c r="A3" t="s">
        <v>182</v>
      </c>
      <c r="B3">
        <v>8</v>
      </c>
    </row>
    <row r="5" spans="1:3" x14ac:dyDescent="0.3">
      <c r="A5" t="s">
        <v>3</v>
      </c>
      <c r="B5" t="s">
        <v>110</v>
      </c>
      <c r="C5" t="s">
        <v>111</v>
      </c>
    </row>
    <row r="6" spans="1:3" x14ac:dyDescent="0.3">
      <c r="A6" t="s">
        <v>122</v>
      </c>
      <c r="B6">
        <v>6</v>
      </c>
      <c r="C6">
        <f>$B$3*B6*1.05</f>
        <v>50.400000000000006</v>
      </c>
    </row>
    <row r="7" spans="1:3" x14ac:dyDescent="0.3">
      <c r="A7" t="s">
        <v>123</v>
      </c>
      <c r="B7">
        <v>3</v>
      </c>
      <c r="C7">
        <f t="shared" ref="C7:C14" si="0">$B$3*B7*1.05</f>
        <v>25.200000000000003</v>
      </c>
    </row>
    <row r="8" spans="1:3" x14ac:dyDescent="0.3">
      <c r="A8" t="s">
        <v>115</v>
      </c>
      <c r="B8">
        <v>9</v>
      </c>
      <c r="C8">
        <f t="shared" si="0"/>
        <v>75.600000000000009</v>
      </c>
    </row>
    <row r="10" spans="1:3" x14ac:dyDescent="0.3">
      <c r="A10" t="s">
        <v>3</v>
      </c>
      <c r="B10" t="s">
        <v>110</v>
      </c>
      <c r="C10" t="s">
        <v>111</v>
      </c>
    </row>
    <row r="11" spans="1:3" x14ac:dyDescent="0.3">
      <c r="A11" t="s">
        <v>124</v>
      </c>
      <c r="B11">
        <v>25</v>
      </c>
      <c r="C11">
        <f t="shared" si="0"/>
        <v>210</v>
      </c>
    </row>
    <row r="12" spans="1:3" x14ac:dyDescent="0.3">
      <c r="A12" t="s">
        <v>125</v>
      </c>
      <c r="B12">
        <v>2</v>
      </c>
      <c r="C12">
        <f t="shared" si="0"/>
        <v>16.8</v>
      </c>
    </row>
    <row r="13" spans="1:3" x14ac:dyDescent="0.3">
      <c r="A13" t="s">
        <v>126</v>
      </c>
      <c r="B13">
        <v>3</v>
      </c>
      <c r="C13">
        <f t="shared" si="0"/>
        <v>25.200000000000003</v>
      </c>
    </row>
    <row r="14" spans="1:3" x14ac:dyDescent="0.3">
      <c r="A14" t="s">
        <v>115</v>
      </c>
      <c r="B14">
        <v>30</v>
      </c>
      <c r="C14">
        <f t="shared" si="0"/>
        <v>252</v>
      </c>
    </row>
    <row r="16" spans="1:3" x14ac:dyDescent="0.3">
      <c r="A16" t="s">
        <v>3</v>
      </c>
      <c r="B16" t="s">
        <v>110</v>
      </c>
      <c r="C16" t="s">
        <v>111</v>
      </c>
    </row>
    <row r="17" spans="1:3" x14ac:dyDescent="0.3">
      <c r="A17" t="s">
        <v>127</v>
      </c>
      <c r="B17">
        <v>4.5</v>
      </c>
      <c r="C17">
        <f t="shared" ref="C17:C21" si="1">$B$3*B17*1.05</f>
        <v>37.800000000000004</v>
      </c>
    </row>
    <row r="18" spans="1:3" x14ac:dyDescent="0.3">
      <c r="A18" t="s">
        <v>128</v>
      </c>
      <c r="B18">
        <v>4</v>
      </c>
      <c r="C18">
        <f t="shared" si="1"/>
        <v>33.6</v>
      </c>
    </row>
    <row r="19" spans="1:3" x14ac:dyDescent="0.3">
      <c r="A19" t="s">
        <v>129</v>
      </c>
      <c r="B19">
        <v>0.5</v>
      </c>
      <c r="C19">
        <f t="shared" si="1"/>
        <v>4.2</v>
      </c>
    </row>
    <row r="20" spans="1:3" x14ac:dyDescent="0.3">
      <c r="A20" t="s">
        <v>130</v>
      </c>
      <c r="B20">
        <v>1</v>
      </c>
      <c r="C20">
        <f t="shared" si="1"/>
        <v>8.4</v>
      </c>
    </row>
    <row r="21" spans="1:3" x14ac:dyDescent="0.3">
      <c r="A21" t="s">
        <v>115</v>
      </c>
      <c r="B21">
        <v>10</v>
      </c>
      <c r="C21">
        <f t="shared" si="1"/>
        <v>84</v>
      </c>
    </row>
    <row r="23" spans="1:3" x14ac:dyDescent="0.3">
      <c r="A23" t="s">
        <v>3</v>
      </c>
      <c r="B23" t="s">
        <v>110</v>
      </c>
      <c r="C23" t="s">
        <v>111</v>
      </c>
    </row>
    <row r="24" spans="1:3" x14ac:dyDescent="0.3">
      <c r="A24" t="s">
        <v>131</v>
      </c>
      <c r="B24">
        <v>25</v>
      </c>
      <c r="C24">
        <f>$B$3*B24</f>
        <v>200</v>
      </c>
    </row>
    <row r="27" spans="1:3" x14ac:dyDescent="0.3">
      <c r="A27" s="215" t="s">
        <v>183</v>
      </c>
      <c r="B27" s="215"/>
    </row>
  </sheetData>
  <mergeCells count="2">
    <mergeCell ref="A27:B27"/>
    <mergeCell ref="A1:B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4444C-4213-4DDB-BBCB-40A7E9DD0806}">
  <sheetPr codeName="Sheet2">
    <tabColor theme="9"/>
  </sheetPr>
  <dimension ref="A1:F54"/>
  <sheetViews>
    <sheetView topLeftCell="A31" workbookViewId="0">
      <selection activeCell="A54" sqref="A54:B54"/>
    </sheetView>
  </sheetViews>
  <sheetFormatPr defaultRowHeight="14.4" x14ac:dyDescent="0.3"/>
  <cols>
    <col min="2" max="2" width="34.109375" customWidth="1"/>
    <col min="3" max="3" width="21.33203125" bestFit="1" customWidth="1"/>
    <col min="4" max="4" width="22.44140625" bestFit="1" customWidth="1"/>
    <col min="5" max="5" width="107.88671875" bestFit="1" customWidth="1"/>
  </cols>
  <sheetData>
    <row r="1" spans="1:6" x14ac:dyDescent="0.3">
      <c r="A1" s="196"/>
      <c r="B1" s="196"/>
      <c r="C1" s="4"/>
      <c r="D1" s="4"/>
      <c r="E1" s="4"/>
      <c r="F1" s="9"/>
    </row>
    <row r="2" spans="1:6" ht="27.6" x14ac:dyDescent="0.3">
      <c r="A2" s="196"/>
      <c r="B2" s="196"/>
      <c r="C2" s="4"/>
      <c r="D2" s="9"/>
      <c r="E2" s="136" t="s">
        <v>133</v>
      </c>
      <c r="F2" s="9"/>
    </row>
    <row r="3" spans="1:6" ht="28.2" x14ac:dyDescent="0.5">
      <c r="A3" s="196"/>
      <c r="B3" s="196"/>
      <c r="C3" s="33"/>
      <c r="D3" s="9"/>
      <c r="E3" s="128" t="s">
        <v>0</v>
      </c>
      <c r="F3" s="9"/>
    </row>
    <row r="4" spans="1:6" ht="14.4" customHeight="1" x14ac:dyDescent="0.3">
      <c r="A4" s="2"/>
      <c r="B4" s="198" t="s">
        <v>134</v>
      </c>
      <c r="C4" s="198"/>
      <c r="D4" s="198"/>
      <c r="E4" s="198"/>
      <c r="F4" s="4"/>
    </row>
    <row r="5" spans="1:6" x14ac:dyDescent="0.3">
      <c r="A5" s="2"/>
      <c r="B5" s="198"/>
      <c r="C5" s="198"/>
      <c r="D5" s="198"/>
      <c r="E5" s="198"/>
      <c r="F5" s="4"/>
    </row>
    <row r="6" spans="1:6" x14ac:dyDescent="0.3">
      <c r="A6" s="2"/>
      <c r="B6" s="198"/>
      <c r="C6" s="198"/>
      <c r="D6" s="198"/>
      <c r="E6" s="198"/>
      <c r="F6" s="4"/>
    </row>
    <row r="7" spans="1:6" x14ac:dyDescent="0.3">
      <c r="A7" s="2"/>
      <c r="B7" s="198"/>
      <c r="C7" s="198"/>
      <c r="D7" s="198"/>
      <c r="E7" s="198"/>
      <c r="F7" s="4"/>
    </row>
    <row r="8" spans="1:6" x14ac:dyDescent="0.3">
      <c r="A8" s="2"/>
      <c r="B8" s="198"/>
      <c r="C8" s="198"/>
      <c r="D8" s="198"/>
      <c r="E8" s="198"/>
      <c r="F8" s="4"/>
    </row>
    <row r="9" spans="1:6" x14ac:dyDescent="0.3">
      <c r="A9" s="2"/>
      <c r="B9" s="198"/>
      <c r="C9" s="198"/>
      <c r="D9" s="198"/>
      <c r="E9" s="198"/>
      <c r="F9" s="4"/>
    </row>
    <row r="10" spans="1:6" x14ac:dyDescent="0.3">
      <c r="A10" s="2"/>
      <c r="B10" s="198"/>
      <c r="C10" s="198"/>
      <c r="D10" s="198"/>
      <c r="E10" s="198"/>
      <c r="F10" s="4"/>
    </row>
    <row r="11" spans="1:6" x14ac:dyDescent="0.3">
      <c r="A11" s="197"/>
      <c r="B11" s="197"/>
      <c r="C11" s="1"/>
      <c r="D11" s="1"/>
      <c r="E11" s="1"/>
      <c r="F11" s="4"/>
    </row>
    <row r="12" spans="1:6" ht="21" x14ac:dyDescent="0.4">
      <c r="A12" s="5"/>
      <c r="B12" s="6" t="s">
        <v>1</v>
      </c>
      <c r="C12" s="129">
        <v>8</v>
      </c>
      <c r="D12" s="9"/>
      <c r="E12" s="9"/>
      <c r="F12" s="9"/>
    </row>
    <row r="13" spans="1:6" ht="15.6" x14ac:dyDescent="0.3">
      <c r="A13" s="5"/>
      <c r="B13" s="130" t="s">
        <v>2</v>
      </c>
      <c r="C13" s="134" t="s">
        <v>3</v>
      </c>
      <c r="D13" s="135" t="s">
        <v>4</v>
      </c>
      <c r="E13" s="135" t="s">
        <v>5</v>
      </c>
      <c r="F13" s="9"/>
    </row>
    <row r="14" spans="1:6" ht="15.6" x14ac:dyDescent="0.3">
      <c r="A14" s="196"/>
      <c r="B14" s="196"/>
      <c r="C14" s="26" t="s">
        <v>6</v>
      </c>
      <c r="D14" s="13">
        <v>11.5</v>
      </c>
      <c r="E14" s="13">
        <f>$C$12*D14*1.05</f>
        <v>96.600000000000009</v>
      </c>
      <c r="F14" s="9"/>
    </row>
    <row r="15" spans="1:6" ht="15.6" x14ac:dyDescent="0.3">
      <c r="A15" s="196"/>
      <c r="B15" s="196"/>
      <c r="C15" s="34" t="s">
        <v>7</v>
      </c>
      <c r="D15" s="27">
        <v>4</v>
      </c>
      <c r="E15" s="13">
        <f t="shared" ref="E15:E20" si="0">$C$12*D15*1.05</f>
        <v>33.6</v>
      </c>
      <c r="F15" s="9"/>
    </row>
    <row r="16" spans="1:6" ht="15.6" x14ac:dyDescent="0.3">
      <c r="A16" s="196"/>
      <c r="B16" s="196"/>
      <c r="C16" s="26" t="s">
        <v>8</v>
      </c>
      <c r="D16" s="13">
        <v>4</v>
      </c>
      <c r="E16" s="13">
        <f t="shared" si="0"/>
        <v>33.6</v>
      </c>
      <c r="F16" s="9"/>
    </row>
    <row r="17" spans="1:6" ht="15.6" x14ac:dyDescent="0.3">
      <c r="A17" s="196"/>
      <c r="B17" s="196"/>
      <c r="C17" s="34" t="s">
        <v>9</v>
      </c>
      <c r="D17" s="27">
        <v>2.5</v>
      </c>
      <c r="E17" s="13">
        <f t="shared" si="0"/>
        <v>21</v>
      </c>
      <c r="F17" s="9"/>
    </row>
    <row r="18" spans="1:6" ht="15.6" x14ac:dyDescent="0.3">
      <c r="A18" s="196"/>
      <c r="B18" s="196"/>
      <c r="C18" s="26" t="s">
        <v>10</v>
      </c>
      <c r="D18" s="13">
        <v>1</v>
      </c>
      <c r="E18" s="13">
        <f t="shared" si="0"/>
        <v>8.4</v>
      </c>
      <c r="F18" s="9"/>
    </row>
    <row r="19" spans="1:6" ht="15.6" x14ac:dyDescent="0.3">
      <c r="A19" s="196"/>
      <c r="B19" s="196"/>
      <c r="C19" s="34" t="s">
        <v>11</v>
      </c>
      <c r="D19" s="27">
        <v>1</v>
      </c>
      <c r="E19" s="13">
        <f t="shared" si="0"/>
        <v>8.4</v>
      </c>
      <c r="F19" s="9"/>
    </row>
    <row r="20" spans="1:6" ht="16.2" thickBot="1" x14ac:dyDescent="0.35">
      <c r="A20" s="196"/>
      <c r="B20" s="196"/>
      <c r="C20" s="17" t="s">
        <v>12</v>
      </c>
      <c r="D20" s="18">
        <v>1</v>
      </c>
      <c r="E20" s="13">
        <f t="shared" si="0"/>
        <v>8.4</v>
      </c>
      <c r="F20" s="9"/>
    </row>
    <row r="21" spans="1:6" ht="15.6" x14ac:dyDescent="0.3">
      <c r="A21" s="196"/>
      <c r="B21" s="196"/>
      <c r="C21" s="19" t="s">
        <v>13</v>
      </c>
      <c r="D21" s="20">
        <v>25</v>
      </c>
      <c r="E21" s="21"/>
      <c r="F21" s="9"/>
    </row>
    <row r="22" spans="1:6" ht="15.6" x14ac:dyDescent="0.3">
      <c r="A22" s="196"/>
      <c r="B22" s="196"/>
      <c r="C22" s="19" t="s">
        <v>14</v>
      </c>
      <c r="D22" s="20">
        <v>15</v>
      </c>
      <c r="E22" s="21"/>
      <c r="F22" s="9"/>
    </row>
    <row r="23" spans="1:6" ht="16.2" thickBot="1" x14ac:dyDescent="0.35">
      <c r="A23" s="196"/>
      <c r="B23" s="196"/>
      <c r="C23" s="22" t="s">
        <v>15</v>
      </c>
      <c r="D23" s="23">
        <v>40</v>
      </c>
      <c r="E23" s="24"/>
      <c r="F23" s="9"/>
    </row>
    <row r="24" spans="1:6" ht="15.6" x14ac:dyDescent="0.3">
      <c r="A24" s="196"/>
      <c r="B24" s="196"/>
      <c r="C24" s="19"/>
      <c r="D24" s="20"/>
      <c r="E24" s="21"/>
      <c r="F24" s="9"/>
    </row>
    <row r="25" spans="1:6" ht="15.6" x14ac:dyDescent="0.3">
      <c r="A25" s="5"/>
      <c r="B25" s="131" t="s">
        <v>16</v>
      </c>
      <c r="C25" s="134" t="s">
        <v>3</v>
      </c>
      <c r="D25" s="135" t="s">
        <v>4</v>
      </c>
      <c r="E25" s="135" t="s">
        <v>5</v>
      </c>
      <c r="F25" s="9"/>
    </row>
    <row r="26" spans="1:6" ht="15.6" x14ac:dyDescent="0.3">
      <c r="A26" s="196"/>
      <c r="B26" s="196"/>
      <c r="C26" s="26" t="s">
        <v>6</v>
      </c>
      <c r="D26" s="13">
        <v>18.5</v>
      </c>
      <c r="E26" s="13">
        <f>$C$12*D26*1.05</f>
        <v>155.4</v>
      </c>
      <c r="F26" s="9"/>
    </row>
    <row r="27" spans="1:6" ht="15.6" x14ac:dyDescent="0.3">
      <c r="A27" s="196"/>
      <c r="B27" s="196"/>
      <c r="C27" s="34" t="s">
        <v>17</v>
      </c>
      <c r="D27" s="27">
        <v>2</v>
      </c>
      <c r="E27" s="13">
        <f t="shared" ref="E27:E30" si="1">$C$12*D27*1.05</f>
        <v>16.8</v>
      </c>
      <c r="F27" s="9"/>
    </row>
    <row r="28" spans="1:6" ht="15.6" x14ac:dyDescent="0.3">
      <c r="A28" s="196"/>
      <c r="B28" s="196"/>
      <c r="C28" s="26" t="s">
        <v>32</v>
      </c>
      <c r="D28" s="13">
        <v>7</v>
      </c>
      <c r="E28" s="13">
        <f t="shared" si="1"/>
        <v>58.800000000000004</v>
      </c>
      <c r="F28" s="9"/>
    </row>
    <row r="29" spans="1:6" ht="15.6" x14ac:dyDescent="0.3">
      <c r="A29" s="196"/>
      <c r="B29" s="196"/>
      <c r="C29" s="34" t="s">
        <v>33</v>
      </c>
      <c r="D29" s="27">
        <v>17.5</v>
      </c>
      <c r="E29" s="13">
        <f t="shared" si="1"/>
        <v>147</v>
      </c>
      <c r="F29" s="9"/>
    </row>
    <row r="30" spans="1:6" ht="16.2" thickBot="1" x14ac:dyDescent="0.35">
      <c r="A30" s="196"/>
      <c r="B30" s="196"/>
      <c r="C30" s="17" t="s">
        <v>34</v>
      </c>
      <c r="D30" s="18">
        <v>2</v>
      </c>
      <c r="E30" s="13">
        <f t="shared" si="1"/>
        <v>16.8</v>
      </c>
      <c r="F30" s="9"/>
    </row>
    <row r="31" spans="1:6" ht="15.6" x14ac:dyDescent="0.3">
      <c r="A31" s="196"/>
      <c r="B31" s="196"/>
      <c r="C31" s="19" t="s">
        <v>19</v>
      </c>
      <c r="D31" s="20">
        <v>47</v>
      </c>
      <c r="E31" s="21"/>
      <c r="F31" s="9"/>
    </row>
    <row r="32" spans="1:6" ht="15.6" x14ac:dyDescent="0.3">
      <c r="A32" s="196"/>
      <c r="B32" s="196"/>
      <c r="C32" s="19" t="s">
        <v>20</v>
      </c>
      <c r="D32" s="20">
        <v>40</v>
      </c>
      <c r="E32" s="21"/>
      <c r="F32" s="9"/>
    </row>
    <row r="33" spans="1:6" ht="16.2" thickBot="1" x14ac:dyDescent="0.35">
      <c r="A33" s="196"/>
      <c r="B33" s="196"/>
      <c r="C33" s="22" t="s">
        <v>15</v>
      </c>
      <c r="D33" s="23">
        <v>87</v>
      </c>
      <c r="E33" s="24"/>
      <c r="F33" s="9"/>
    </row>
    <row r="34" spans="1:6" ht="15.6" x14ac:dyDescent="0.3">
      <c r="A34" s="196"/>
      <c r="B34" s="196"/>
      <c r="C34" s="35"/>
      <c r="D34" s="21"/>
      <c r="E34" s="21"/>
      <c r="F34" s="9"/>
    </row>
    <row r="35" spans="1:6" ht="15.6" x14ac:dyDescent="0.3">
      <c r="A35" s="5"/>
      <c r="B35" s="132" t="s">
        <v>21</v>
      </c>
      <c r="C35" s="134" t="s">
        <v>3</v>
      </c>
      <c r="D35" s="135" t="s">
        <v>4</v>
      </c>
      <c r="E35" s="135" t="s">
        <v>5</v>
      </c>
      <c r="F35" s="9"/>
    </row>
    <row r="36" spans="1:6" ht="15.6" x14ac:dyDescent="0.3">
      <c r="A36" s="196"/>
      <c r="B36" s="196"/>
      <c r="C36" s="26" t="s">
        <v>6</v>
      </c>
      <c r="D36" s="13">
        <v>4</v>
      </c>
      <c r="E36" s="13">
        <f>$C$12*D36*1.05</f>
        <v>33.6</v>
      </c>
      <c r="F36" s="9"/>
    </row>
    <row r="37" spans="1:6" ht="15.6" x14ac:dyDescent="0.3">
      <c r="A37" s="196"/>
      <c r="B37" s="196"/>
      <c r="C37" s="34" t="s">
        <v>22</v>
      </c>
      <c r="D37" s="27">
        <v>4</v>
      </c>
      <c r="E37" s="13">
        <f t="shared" ref="E37:E39" si="2">$C$12*D37*1.05</f>
        <v>33.6</v>
      </c>
      <c r="F37" s="9"/>
    </row>
    <row r="38" spans="1:6" ht="15.6" x14ac:dyDescent="0.3">
      <c r="A38" s="196"/>
      <c r="B38" s="196"/>
      <c r="C38" s="26" t="s">
        <v>23</v>
      </c>
      <c r="D38" s="13">
        <v>10</v>
      </c>
      <c r="E38" s="13">
        <f t="shared" si="2"/>
        <v>84</v>
      </c>
      <c r="F38" s="9"/>
    </row>
    <row r="39" spans="1:6" ht="16.2" thickBot="1" x14ac:dyDescent="0.35">
      <c r="A39" s="196"/>
      <c r="B39" s="196"/>
      <c r="C39" s="36" t="s">
        <v>24</v>
      </c>
      <c r="D39" s="37">
        <v>2</v>
      </c>
      <c r="E39" s="13">
        <f t="shared" si="2"/>
        <v>16.8</v>
      </c>
      <c r="F39" s="9"/>
    </row>
    <row r="40" spans="1:6" ht="15.6" x14ac:dyDescent="0.3">
      <c r="A40" s="196"/>
      <c r="B40" s="196"/>
      <c r="C40" s="19" t="s">
        <v>13</v>
      </c>
      <c r="D40" s="20">
        <v>20</v>
      </c>
      <c r="E40" s="21"/>
      <c r="F40" s="9"/>
    </row>
    <row r="41" spans="1:6" ht="31.2" x14ac:dyDescent="0.3">
      <c r="A41" s="196"/>
      <c r="B41" s="196"/>
      <c r="C41" s="38" t="s">
        <v>35</v>
      </c>
      <c r="D41" s="203">
        <v>20</v>
      </c>
      <c r="E41" s="200"/>
      <c r="F41" s="201"/>
    </row>
    <row r="42" spans="1:6" ht="15.6" x14ac:dyDescent="0.3">
      <c r="A42" s="196"/>
      <c r="B42" s="196"/>
      <c r="C42" s="38" t="s">
        <v>36</v>
      </c>
      <c r="D42" s="203"/>
      <c r="E42" s="200"/>
      <c r="F42" s="201"/>
    </row>
    <row r="43" spans="1:6" ht="16.2" thickBot="1" x14ac:dyDescent="0.35">
      <c r="A43" s="196"/>
      <c r="B43" s="196"/>
      <c r="C43" s="22" t="s">
        <v>15</v>
      </c>
      <c r="D43" s="23">
        <v>40</v>
      </c>
      <c r="E43" s="24"/>
      <c r="F43" s="9"/>
    </row>
    <row r="44" spans="1:6" ht="15.6" x14ac:dyDescent="0.3">
      <c r="A44" s="196"/>
      <c r="B44" s="196"/>
      <c r="C44" s="35"/>
      <c r="D44" s="21"/>
      <c r="E44" s="21"/>
      <c r="F44" s="9"/>
    </row>
    <row r="45" spans="1:6" ht="15.6" x14ac:dyDescent="0.3">
      <c r="A45" s="5"/>
      <c r="B45" s="133" t="s">
        <v>26</v>
      </c>
      <c r="C45" s="134" t="s">
        <v>3</v>
      </c>
      <c r="D45" s="135" t="s">
        <v>4</v>
      </c>
      <c r="E45" s="135" t="s">
        <v>5</v>
      </c>
      <c r="F45" s="9"/>
    </row>
    <row r="46" spans="1:6" ht="15.6" x14ac:dyDescent="0.3">
      <c r="A46" s="196"/>
      <c r="B46" s="196"/>
      <c r="C46" s="26" t="s">
        <v>6</v>
      </c>
      <c r="D46" s="13">
        <v>10</v>
      </c>
      <c r="E46" s="13">
        <f>$C$12*D46*1.05</f>
        <v>84</v>
      </c>
      <c r="F46" s="9"/>
    </row>
    <row r="47" spans="1:6" ht="15.6" x14ac:dyDescent="0.3">
      <c r="A47" s="196"/>
      <c r="B47" s="196"/>
      <c r="C47" s="34" t="s">
        <v>32</v>
      </c>
      <c r="D47" s="27">
        <v>4</v>
      </c>
      <c r="E47" s="13">
        <f t="shared" ref="E47:E49" si="3">$C$12*D47*1.05</f>
        <v>33.6</v>
      </c>
      <c r="F47" s="9"/>
    </row>
    <row r="48" spans="1:6" ht="15.6" x14ac:dyDescent="0.3">
      <c r="A48" s="196"/>
      <c r="B48" s="196"/>
      <c r="C48" s="26" t="s">
        <v>33</v>
      </c>
      <c r="D48" s="13">
        <v>10</v>
      </c>
      <c r="E48" s="13">
        <f t="shared" si="3"/>
        <v>84</v>
      </c>
      <c r="F48" s="9"/>
    </row>
    <row r="49" spans="1:6" ht="16.2" thickBot="1" x14ac:dyDescent="0.35">
      <c r="A49" s="196"/>
      <c r="B49" s="196"/>
      <c r="C49" s="36" t="s">
        <v>34</v>
      </c>
      <c r="D49" s="37">
        <v>1</v>
      </c>
      <c r="E49" s="13">
        <f t="shared" si="3"/>
        <v>8.4</v>
      </c>
      <c r="F49" s="9"/>
    </row>
    <row r="50" spans="1:6" ht="15.6" x14ac:dyDescent="0.3">
      <c r="A50" s="196"/>
      <c r="B50" s="196"/>
      <c r="C50" s="38" t="s">
        <v>13</v>
      </c>
      <c r="D50" s="20">
        <v>25</v>
      </c>
      <c r="E50" s="21"/>
      <c r="F50" s="9"/>
    </row>
    <row r="51" spans="1:6" ht="15.6" x14ac:dyDescent="0.3">
      <c r="A51" s="196"/>
      <c r="B51" s="196"/>
      <c r="C51" s="38" t="s">
        <v>30</v>
      </c>
      <c r="D51" s="203">
        <v>25</v>
      </c>
      <c r="E51" s="200"/>
      <c r="F51" s="201"/>
    </row>
    <row r="52" spans="1:6" ht="31.2" x14ac:dyDescent="0.3">
      <c r="A52" s="196"/>
      <c r="B52" s="196"/>
      <c r="C52" s="38" t="s">
        <v>31</v>
      </c>
      <c r="D52" s="203"/>
      <c r="E52" s="200"/>
      <c r="F52" s="201"/>
    </row>
    <row r="53" spans="1:6" ht="16.2" thickBot="1" x14ac:dyDescent="0.35">
      <c r="A53" s="196"/>
      <c r="B53" s="196"/>
      <c r="C53" s="22" t="s">
        <v>15</v>
      </c>
      <c r="D53" s="23">
        <v>50</v>
      </c>
      <c r="E53" s="24"/>
      <c r="F53" s="9"/>
    </row>
    <row r="54" spans="1:6" x14ac:dyDescent="0.3">
      <c r="A54" s="202" t="s">
        <v>183</v>
      </c>
      <c r="B54" s="202"/>
      <c r="C54" s="4"/>
      <c r="D54" s="4"/>
      <c r="E54" s="30"/>
      <c r="F54" s="9"/>
    </row>
  </sheetData>
  <mergeCells count="47">
    <mergeCell ref="D51:D52"/>
    <mergeCell ref="E51:E52"/>
    <mergeCell ref="F51:F52"/>
    <mergeCell ref="F41:F42"/>
    <mergeCell ref="A47:B47"/>
    <mergeCell ref="A48:B48"/>
    <mergeCell ref="A49:B49"/>
    <mergeCell ref="A50:B50"/>
    <mergeCell ref="A37:B37"/>
    <mergeCell ref="A38:B38"/>
    <mergeCell ref="A39:B39"/>
    <mergeCell ref="D41:D42"/>
    <mergeCell ref="E41:E42"/>
    <mergeCell ref="A40:B40"/>
    <mergeCell ref="A41:B42"/>
    <mergeCell ref="A33:B33"/>
    <mergeCell ref="A21:B21"/>
    <mergeCell ref="A22:B22"/>
    <mergeCell ref="A23:B23"/>
    <mergeCell ref="A24:B24"/>
    <mergeCell ref="A26:B26"/>
    <mergeCell ref="A27:B27"/>
    <mergeCell ref="A28:B28"/>
    <mergeCell ref="A29:B29"/>
    <mergeCell ref="A30:B30"/>
    <mergeCell ref="A31:B31"/>
    <mergeCell ref="A32:B32"/>
    <mergeCell ref="A34:B34"/>
    <mergeCell ref="A36:B36"/>
    <mergeCell ref="A20:B20"/>
    <mergeCell ref="A1:B1"/>
    <mergeCell ref="A2:B2"/>
    <mergeCell ref="A3:B3"/>
    <mergeCell ref="B4:E10"/>
    <mergeCell ref="A11:B11"/>
    <mergeCell ref="A14:B14"/>
    <mergeCell ref="A15:B15"/>
    <mergeCell ref="A16:B16"/>
    <mergeCell ref="A17:B17"/>
    <mergeCell ref="A18:B18"/>
    <mergeCell ref="A19:B19"/>
    <mergeCell ref="A43:B43"/>
    <mergeCell ref="A54:B54"/>
    <mergeCell ref="A53:B53"/>
    <mergeCell ref="A51:B52"/>
    <mergeCell ref="A46:B46"/>
    <mergeCell ref="A44:B4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B0F67-F22D-48F4-ADF4-06D07D3E3FCE}">
  <sheetPr codeName="Sheet3">
    <tabColor theme="9"/>
  </sheetPr>
  <dimension ref="A1:F34"/>
  <sheetViews>
    <sheetView workbookViewId="0">
      <selection activeCell="A34" sqref="A34:B34"/>
    </sheetView>
  </sheetViews>
  <sheetFormatPr defaultRowHeight="14.4" x14ac:dyDescent="0.3"/>
  <cols>
    <col min="2" max="2" width="34.109375" customWidth="1"/>
    <col min="3" max="3" width="22.109375" bestFit="1" customWidth="1"/>
    <col min="4" max="4" width="74.77734375" customWidth="1"/>
    <col min="5" max="5" width="19.6640625" bestFit="1" customWidth="1"/>
    <col min="6" max="6" width="14.5546875" customWidth="1"/>
  </cols>
  <sheetData>
    <row r="1" spans="1:6" x14ac:dyDescent="0.3">
      <c r="A1" s="1"/>
      <c r="B1" s="1"/>
      <c r="C1" s="1"/>
      <c r="D1" s="1"/>
      <c r="E1" s="1"/>
      <c r="F1" s="1"/>
    </row>
    <row r="2" spans="1:6" ht="27.6" x14ac:dyDescent="0.45">
      <c r="A2" s="1"/>
      <c r="B2" s="1"/>
      <c r="C2" s="1"/>
      <c r="D2" s="204" t="s">
        <v>165</v>
      </c>
      <c r="E2" s="204"/>
      <c r="F2" s="1"/>
    </row>
    <row r="3" spans="1:6" ht="28.2" x14ac:dyDescent="0.5">
      <c r="A3" s="1"/>
      <c r="B3" s="1"/>
      <c r="C3" s="1"/>
      <c r="D3" s="205" t="s">
        <v>0</v>
      </c>
      <c r="E3" s="205"/>
      <c r="F3" s="1"/>
    </row>
    <row r="4" spans="1:6" ht="28.2" x14ac:dyDescent="0.5">
      <c r="A4" s="1"/>
      <c r="B4" s="1"/>
      <c r="C4" s="1"/>
      <c r="D4" s="128"/>
      <c r="E4" s="1"/>
      <c r="F4" s="1"/>
    </row>
    <row r="5" spans="1:6" x14ac:dyDescent="0.3">
      <c r="A5" s="2"/>
      <c r="B5" s="3" t="s">
        <v>137</v>
      </c>
      <c r="C5" s="1"/>
      <c r="D5" s="1"/>
      <c r="E5" s="1"/>
      <c r="F5" s="4"/>
    </row>
    <row r="6" spans="1:6" x14ac:dyDescent="0.3">
      <c r="A6" s="2"/>
      <c r="B6" s="3" t="s">
        <v>37</v>
      </c>
      <c r="C6" s="1"/>
      <c r="D6" s="1"/>
      <c r="E6" s="1"/>
      <c r="F6" s="4"/>
    </row>
    <row r="7" spans="1:6" x14ac:dyDescent="0.3">
      <c r="A7" s="2"/>
      <c r="B7" s="3" t="s">
        <v>38</v>
      </c>
      <c r="C7" s="1"/>
      <c r="D7" s="1"/>
      <c r="E7" s="1"/>
      <c r="F7" s="4"/>
    </row>
    <row r="8" spans="1:6" x14ac:dyDescent="0.3">
      <c r="A8" s="197"/>
      <c r="B8" s="197"/>
      <c r="C8" s="1"/>
      <c r="D8" s="1"/>
      <c r="E8" s="1"/>
      <c r="F8" s="4"/>
    </row>
    <row r="9" spans="1:6" ht="21" x14ac:dyDescent="0.4">
      <c r="A9" s="5"/>
      <c r="B9" s="6" t="s">
        <v>1</v>
      </c>
      <c r="C9" s="137">
        <v>8</v>
      </c>
      <c r="D9" s="8"/>
      <c r="E9" s="8"/>
      <c r="F9" s="9"/>
    </row>
    <row r="10" spans="1:6" ht="15.6" x14ac:dyDescent="0.3">
      <c r="A10" s="5"/>
      <c r="B10" s="139" t="s">
        <v>39</v>
      </c>
      <c r="C10" s="134" t="s">
        <v>3</v>
      </c>
      <c r="D10" s="135" t="s">
        <v>4</v>
      </c>
      <c r="E10" s="135" t="s">
        <v>5</v>
      </c>
      <c r="F10" s="5"/>
    </row>
    <row r="11" spans="1:6" ht="15.6" x14ac:dyDescent="0.3">
      <c r="A11" s="196"/>
      <c r="B11" s="196"/>
      <c r="C11" s="12" t="s">
        <v>40</v>
      </c>
      <c r="D11" s="13">
        <v>4.7</v>
      </c>
      <c r="E11" s="13">
        <f>$C$9*D11*1.05</f>
        <v>39.480000000000004</v>
      </c>
      <c r="F11" s="5"/>
    </row>
    <row r="12" spans="1:6" ht="15.6" x14ac:dyDescent="0.3">
      <c r="A12" s="196"/>
      <c r="B12" s="196"/>
      <c r="C12" s="12" t="s">
        <v>41</v>
      </c>
      <c r="D12" s="14">
        <v>1</v>
      </c>
      <c r="E12" s="13">
        <f t="shared" ref="E12:E14" si="0">$C$9*D12*1.05</f>
        <v>8.4</v>
      </c>
      <c r="F12" s="5"/>
    </row>
    <row r="13" spans="1:6" ht="15.6" x14ac:dyDescent="0.3">
      <c r="A13" s="196"/>
      <c r="B13" s="196"/>
      <c r="C13" s="15" t="s">
        <v>42</v>
      </c>
      <c r="D13" s="16">
        <v>1</v>
      </c>
      <c r="E13" s="13">
        <f t="shared" si="0"/>
        <v>8.4</v>
      </c>
      <c r="F13" s="5"/>
    </row>
    <row r="14" spans="1:6" ht="16.2" thickBot="1" x14ac:dyDescent="0.35">
      <c r="A14" s="196"/>
      <c r="B14" s="196"/>
      <c r="C14" s="17" t="s">
        <v>43</v>
      </c>
      <c r="D14" s="18">
        <v>0.3</v>
      </c>
      <c r="E14" s="13">
        <f t="shared" si="0"/>
        <v>2.52</v>
      </c>
      <c r="F14" s="5"/>
    </row>
    <row r="15" spans="1:6" ht="15.6" x14ac:dyDescent="0.3">
      <c r="A15" s="196"/>
      <c r="B15" s="196"/>
      <c r="C15" s="19" t="s">
        <v>13</v>
      </c>
      <c r="D15" s="20">
        <v>7</v>
      </c>
      <c r="E15" s="21"/>
      <c r="F15" s="5"/>
    </row>
    <row r="16" spans="1:6" ht="15.6" x14ac:dyDescent="0.3">
      <c r="A16" s="196"/>
      <c r="B16" s="196"/>
      <c r="C16" s="19" t="s">
        <v>44</v>
      </c>
      <c r="D16" s="20">
        <v>53</v>
      </c>
      <c r="E16" s="21"/>
      <c r="F16" s="5"/>
    </row>
    <row r="17" spans="1:6" ht="16.2" thickBot="1" x14ac:dyDescent="0.35">
      <c r="A17" s="196"/>
      <c r="B17" s="196"/>
      <c r="C17" s="22" t="s">
        <v>45</v>
      </c>
      <c r="D17" s="23">
        <v>60</v>
      </c>
      <c r="E17" s="24"/>
      <c r="F17" s="5"/>
    </row>
    <row r="18" spans="1:6" ht="15.6" x14ac:dyDescent="0.3">
      <c r="A18" s="196"/>
      <c r="B18" s="196"/>
      <c r="C18" s="25"/>
      <c r="D18" s="21"/>
      <c r="E18" s="21"/>
      <c r="F18" s="5"/>
    </row>
    <row r="19" spans="1:6" ht="15.6" x14ac:dyDescent="0.3">
      <c r="A19" s="5"/>
      <c r="B19" s="138" t="s">
        <v>46</v>
      </c>
      <c r="C19" s="134" t="s">
        <v>3</v>
      </c>
      <c r="D19" s="135" t="s">
        <v>4</v>
      </c>
      <c r="E19" s="135" t="s">
        <v>5</v>
      </c>
      <c r="F19" s="5"/>
    </row>
    <row r="20" spans="1:6" ht="15.6" x14ac:dyDescent="0.3">
      <c r="A20" s="196"/>
      <c r="B20" s="196"/>
      <c r="C20" s="26" t="s">
        <v>47</v>
      </c>
      <c r="D20" s="13">
        <v>18</v>
      </c>
      <c r="E20" s="13">
        <f>$C$9*D20*1.05</f>
        <v>151.20000000000002</v>
      </c>
      <c r="F20" s="5"/>
    </row>
    <row r="21" spans="1:6" ht="15.6" x14ac:dyDescent="0.3">
      <c r="A21" s="196"/>
      <c r="B21" s="196"/>
      <c r="C21" s="12" t="s">
        <v>48</v>
      </c>
      <c r="D21" s="14">
        <v>6</v>
      </c>
      <c r="E21" s="13">
        <f t="shared" ref="E21:E22" si="1">$C$9*D21*1.05</f>
        <v>50.400000000000006</v>
      </c>
      <c r="F21" s="5"/>
    </row>
    <row r="22" spans="1:6" ht="15.6" x14ac:dyDescent="0.3">
      <c r="A22" s="196"/>
      <c r="B22" s="196"/>
      <c r="C22" s="28" t="s">
        <v>49</v>
      </c>
      <c r="D22" s="29">
        <v>5</v>
      </c>
      <c r="E22" s="13">
        <f t="shared" si="1"/>
        <v>42</v>
      </c>
      <c r="F22" s="5"/>
    </row>
    <row r="23" spans="1:6" ht="15.6" x14ac:dyDescent="0.3">
      <c r="A23" s="196"/>
      <c r="B23" s="196"/>
      <c r="C23" s="19" t="s">
        <v>50</v>
      </c>
      <c r="D23" s="32">
        <v>29</v>
      </c>
      <c r="E23" s="32"/>
      <c r="F23" s="5"/>
    </row>
    <row r="24" spans="1:6" ht="15.6" x14ac:dyDescent="0.3">
      <c r="A24" s="196"/>
      <c r="B24" s="196"/>
      <c r="C24" s="19" t="s">
        <v>51</v>
      </c>
      <c r="D24" s="32">
        <v>60</v>
      </c>
      <c r="E24" s="32"/>
      <c r="F24" s="5"/>
    </row>
    <row r="25" spans="1:6" ht="16.2" thickBot="1" x14ac:dyDescent="0.35">
      <c r="A25" s="196"/>
      <c r="B25" s="196"/>
      <c r="C25" s="22" t="s">
        <v>13</v>
      </c>
      <c r="D25" s="23">
        <v>89</v>
      </c>
      <c r="E25" s="24"/>
      <c r="F25" s="5"/>
    </row>
    <row r="26" spans="1:6" ht="15.6" x14ac:dyDescent="0.3">
      <c r="A26" s="196"/>
      <c r="B26" s="196"/>
      <c r="C26" s="25"/>
      <c r="D26" s="21"/>
      <c r="E26" s="21"/>
      <c r="F26" s="5"/>
    </row>
    <row r="27" spans="1:6" ht="15.6" x14ac:dyDescent="0.3">
      <c r="A27" s="196"/>
      <c r="B27" s="196"/>
      <c r="C27" s="25"/>
      <c r="D27" s="21"/>
      <c r="E27" s="21"/>
      <c r="F27" s="5"/>
    </row>
    <row r="28" spans="1:6" ht="15.6" x14ac:dyDescent="0.3">
      <c r="A28" s="5"/>
      <c r="B28" s="140" t="s">
        <v>52</v>
      </c>
      <c r="C28" s="134" t="s">
        <v>3</v>
      </c>
      <c r="D28" s="135" t="s">
        <v>4</v>
      </c>
      <c r="E28" s="135" t="s">
        <v>5</v>
      </c>
      <c r="F28" s="5"/>
    </row>
    <row r="29" spans="1:6" ht="15.6" x14ac:dyDescent="0.3">
      <c r="A29" s="196"/>
      <c r="B29" s="196"/>
      <c r="C29" s="26" t="s">
        <v>53</v>
      </c>
      <c r="D29" s="13">
        <v>25</v>
      </c>
      <c r="E29" s="13">
        <f>$C$9*D29*1.05</f>
        <v>210</v>
      </c>
      <c r="F29" s="5"/>
    </row>
    <row r="30" spans="1:6" ht="15.6" x14ac:dyDescent="0.3">
      <c r="A30" s="196"/>
      <c r="B30" s="196"/>
      <c r="C30" s="12" t="s">
        <v>54</v>
      </c>
      <c r="D30" s="14">
        <v>5</v>
      </c>
      <c r="E30" s="13">
        <f>$C$9*D30*1.05</f>
        <v>42</v>
      </c>
      <c r="F30" s="5"/>
    </row>
    <row r="31" spans="1:6" ht="15.6" x14ac:dyDescent="0.3">
      <c r="A31" s="196"/>
      <c r="B31" s="196"/>
      <c r="C31" s="19" t="s">
        <v>13</v>
      </c>
      <c r="D31" s="20">
        <v>30</v>
      </c>
      <c r="E31" s="21"/>
      <c r="F31" s="5"/>
    </row>
    <row r="32" spans="1:6" ht="15.6" x14ac:dyDescent="0.3">
      <c r="A32" s="196"/>
      <c r="B32" s="196"/>
      <c r="C32" s="19" t="s">
        <v>14</v>
      </c>
      <c r="D32" s="20">
        <v>20</v>
      </c>
      <c r="E32" s="21"/>
      <c r="F32" s="5"/>
    </row>
    <row r="33" spans="1:6" ht="16.2" thickBot="1" x14ac:dyDescent="0.35">
      <c r="A33" s="196"/>
      <c r="B33" s="196"/>
      <c r="C33" s="22" t="s">
        <v>45</v>
      </c>
      <c r="D33" s="23">
        <v>50</v>
      </c>
      <c r="E33" s="24"/>
      <c r="F33" s="5"/>
    </row>
    <row r="34" spans="1:6" x14ac:dyDescent="0.3">
      <c r="A34" s="202" t="s">
        <v>183</v>
      </c>
      <c r="B34" s="202"/>
      <c r="C34" s="4"/>
      <c r="D34" s="4"/>
      <c r="E34" s="4"/>
      <c r="F34" s="141"/>
    </row>
  </sheetData>
  <mergeCells count="25">
    <mergeCell ref="A30:B30"/>
    <mergeCell ref="A31:B31"/>
    <mergeCell ref="A32:B32"/>
    <mergeCell ref="A33:B33"/>
    <mergeCell ref="A34:B34"/>
    <mergeCell ref="A29:B29"/>
    <mergeCell ref="A16:B16"/>
    <mergeCell ref="A17:B17"/>
    <mergeCell ref="A18:B18"/>
    <mergeCell ref="A20:B20"/>
    <mergeCell ref="A21:B21"/>
    <mergeCell ref="A22:B22"/>
    <mergeCell ref="A23:B23"/>
    <mergeCell ref="A24:B24"/>
    <mergeCell ref="A25:B25"/>
    <mergeCell ref="A26:B26"/>
    <mergeCell ref="A27:B27"/>
    <mergeCell ref="D2:E2"/>
    <mergeCell ref="D3:E3"/>
    <mergeCell ref="A15:B15"/>
    <mergeCell ref="A8:B8"/>
    <mergeCell ref="A11:B11"/>
    <mergeCell ref="A12:B12"/>
    <mergeCell ref="A13:B13"/>
    <mergeCell ref="A14:B1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82AAA-D7F7-4631-8321-8F75CF151D3C}">
  <sheetPr>
    <tabColor theme="9"/>
  </sheetPr>
  <dimension ref="A1:F34"/>
  <sheetViews>
    <sheetView workbookViewId="0">
      <selection activeCell="A34" sqref="A34:B34"/>
    </sheetView>
  </sheetViews>
  <sheetFormatPr defaultRowHeight="14.4" x14ac:dyDescent="0.3"/>
  <cols>
    <col min="2" max="2" width="36.77734375" customWidth="1"/>
    <col min="3" max="3" width="35.33203125" customWidth="1"/>
    <col min="4" max="4" width="58.5546875" customWidth="1"/>
    <col min="5" max="5" width="23.88671875" bestFit="1" customWidth="1"/>
    <col min="6" max="6" width="6.21875" customWidth="1"/>
  </cols>
  <sheetData>
    <row r="1" spans="1:6" x14ac:dyDescent="0.3">
      <c r="A1" s="1"/>
      <c r="B1" s="1"/>
      <c r="C1" s="1"/>
      <c r="D1" s="1"/>
      <c r="E1" s="1"/>
      <c r="F1" s="1"/>
    </row>
    <row r="2" spans="1:6" ht="27.6" x14ac:dyDescent="0.45">
      <c r="A2" s="1"/>
      <c r="B2" s="1"/>
      <c r="C2" s="1"/>
      <c r="D2" s="204" t="s">
        <v>166</v>
      </c>
      <c r="E2" s="204"/>
      <c r="F2" s="1"/>
    </row>
    <row r="3" spans="1:6" ht="28.2" x14ac:dyDescent="0.5">
      <c r="A3" s="1"/>
      <c r="B3" s="1"/>
      <c r="C3" s="1"/>
      <c r="D3" s="205" t="s">
        <v>0</v>
      </c>
      <c r="E3" s="205"/>
      <c r="F3" s="1"/>
    </row>
    <row r="4" spans="1:6" ht="13.2" customHeight="1" x14ac:dyDescent="0.5">
      <c r="A4" s="1"/>
      <c r="B4" s="1"/>
      <c r="C4" s="1"/>
      <c r="D4" s="128"/>
      <c r="E4" s="128"/>
      <c r="F4" s="1"/>
    </row>
    <row r="5" spans="1:6" x14ac:dyDescent="0.3">
      <c r="A5" s="2"/>
      <c r="B5" s="3" t="s">
        <v>138</v>
      </c>
      <c r="C5" s="1"/>
      <c r="D5" s="1"/>
      <c r="E5" s="1"/>
      <c r="F5" s="4"/>
    </row>
    <row r="6" spans="1:6" x14ac:dyDescent="0.3">
      <c r="A6" s="2"/>
      <c r="B6" s="3" t="s">
        <v>37</v>
      </c>
      <c r="C6" s="1"/>
      <c r="D6" s="1"/>
      <c r="E6" s="1"/>
      <c r="F6" s="4"/>
    </row>
    <row r="7" spans="1:6" x14ac:dyDescent="0.3">
      <c r="A7" s="2"/>
      <c r="B7" s="3" t="s">
        <v>38</v>
      </c>
      <c r="C7" s="1"/>
      <c r="D7" s="1"/>
      <c r="E7" s="1"/>
      <c r="F7" s="4"/>
    </row>
    <row r="8" spans="1:6" x14ac:dyDescent="0.3">
      <c r="A8" s="197"/>
      <c r="B8" s="197"/>
      <c r="C8" s="1"/>
      <c r="D8" s="1"/>
      <c r="E8" s="1"/>
      <c r="F8" s="4"/>
    </row>
    <row r="9" spans="1:6" ht="21" x14ac:dyDescent="0.4">
      <c r="A9" s="5"/>
      <c r="B9" s="6" t="s">
        <v>1</v>
      </c>
      <c r="C9" s="137">
        <v>8</v>
      </c>
      <c r="D9" s="8"/>
      <c r="E9" s="8"/>
      <c r="F9" s="123"/>
    </row>
    <row r="10" spans="1:6" ht="15.6" x14ac:dyDescent="0.3">
      <c r="A10" s="5"/>
      <c r="B10" s="139" t="s">
        <v>39</v>
      </c>
      <c r="C10" s="10" t="s">
        <v>3</v>
      </c>
      <c r="D10" s="11" t="s">
        <v>4</v>
      </c>
      <c r="E10" s="11" t="s">
        <v>5</v>
      </c>
      <c r="F10" s="122"/>
    </row>
    <row r="11" spans="1:6" ht="15.6" x14ac:dyDescent="0.3">
      <c r="A11" s="196"/>
      <c r="B11" s="196"/>
      <c r="C11" s="12" t="s">
        <v>40</v>
      </c>
      <c r="D11" s="13">
        <v>4.7</v>
      </c>
      <c r="E11" s="13">
        <f>$C$9*D11*1.05</f>
        <v>39.480000000000004</v>
      </c>
      <c r="F11" s="122"/>
    </row>
    <row r="12" spans="1:6" ht="15.6" x14ac:dyDescent="0.3">
      <c r="A12" s="196"/>
      <c r="B12" s="196"/>
      <c r="C12" s="12" t="s">
        <v>41</v>
      </c>
      <c r="D12" s="14">
        <v>1</v>
      </c>
      <c r="E12" s="13">
        <f t="shared" ref="E12:E14" si="0">$C$9*D12*1.05</f>
        <v>8.4</v>
      </c>
      <c r="F12" s="122"/>
    </row>
    <row r="13" spans="1:6" ht="15.6" x14ac:dyDescent="0.3">
      <c r="A13" s="196"/>
      <c r="B13" s="196"/>
      <c r="C13" s="15" t="s">
        <v>42</v>
      </c>
      <c r="D13" s="16">
        <v>1</v>
      </c>
      <c r="E13" s="13">
        <f t="shared" si="0"/>
        <v>8.4</v>
      </c>
      <c r="F13" s="122"/>
    </row>
    <row r="14" spans="1:6" ht="16.2" thickBot="1" x14ac:dyDescent="0.35">
      <c r="A14" s="196"/>
      <c r="B14" s="196"/>
      <c r="C14" s="17" t="s">
        <v>43</v>
      </c>
      <c r="D14" s="18">
        <v>0.3</v>
      </c>
      <c r="E14" s="13">
        <f t="shared" si="0"/>
        <v>2.52</v>
      </c>
      <c r="F14" s="122"/>
    </row>
    <row r="15" spans="1:6" ht="15.6" x14ac:dyDescent="0.3">
      <c r="A15" s="196"/>
      <c r="B15" s="196"/>
      <c r="C15" s="19" t="s">
        <v>13</v>
      </c>
      <c r="D15" s="20">
        <v>7</v>
      </c>
      <c r="E15" s="21"/>
      <c r="F15" s="122"/>
    </row>
    <row r="16" spans="1:6" ht="15.6" x14ac:dyDescent="0.3">
      <c r="A16" s="196"/>
      <c r="B16" s="196"/>
      <c r="C16" s="19" t="s">
        <v>44</v>
      </c>
      <c r="D16" s="20">
        <v>53</v>
      </c>
      <c r="E16" s="21"/>
      <c r="F16" s="122"/>
    </row>
    <row r="17" spans="1:6" ht="16.2" thickBot="1" x14ac:dyDescent="0.35">
      <c r="A17" s="196"/>
      <c r="B17" s="196"/>
      <c r="C17" s="22" t="s">
        <v>45</v>
      </c>
      <c r="D17" s="23">
        <v>60</v>
      </c>
      <c r="E17" s="24"/>
      <c r="F17" s="122"/>
    </row>
    <row r="18" spans="1:6" ht="15.6" x14ac:dyDescent="0.3">
      <c r="A18" s="196"/>
      <c r="B18" s="196"/>
      <c r="C18" s="25"/>
      <c r="D18" s="21"/>
      <c r="E18" s="21"/>
      <c r="F18" s="122"/>
    </row>
    <row r="19" spans="1:6" ht="15.6" x14ac:dyDescent="0.3">
      <c r="A19" s="5"/>
      <c r="B19" s="138" t="s">
        <v>46</v>
      </c>
      <c r="C19" s="10" t="s">
        <v>3</v>
      </c>
      <c r="D19" s="11" t="s">
        <v>4</v>
      </c>
      <c r="E19" s="11" t="s">
        <v>5</v>
      </c>
      <c r="F19" s="122"/>
    </row>
    <row r="20" spans="1:6" ht="15.6" x14ac:dyDescent="0.3">
      <c r="A20" s="196"/>
      <c r="B20" s="196"/>
      <c r="C20" s="26" t="s">
        <v>47</v>
      </c>
      <c r="D20" s="13">
        <v>18</v>
      </c>
      <c r="E20" s="13">
        <f>$C$9*D20*1.05</f>
        <v>151.20000000000002</v>
      </c>
      <c r="F20" s="122"/>
    </row>
    <row r="21" spans="1:6" ht="15.6" x14ac:dyDescent="0.3">
      <c r="A21" s="196"/>
      <c r="B21" s="196"/>
      <c r="C21" s="12" t="s">
        <v>48</v>
      </c>
      <c r="D21" s="14">
        <v>6</v>
      </c>
      <c r="E21" s="13">
        <f>$C$9*D21*1.05</f>
        <v>50.400000000000006</v>
      </c>
      <c r="F21" s="122"/>
    </row>
    <row r="22" spans="1:6" ht="15.6" x14ac:dyDescent="0.3">
      <c r="A22" s="196"/>
      <c r="B22" s="196"/>
      <c r="C22" s="28" t="s">
        <v>55</v>
      </c>
      <c r="D22" s="29">
        <v>5</v>
      </c>
      <c r="E22" s="13" t="s">
        <v>56</v>
      </c>
      <c r="F22" s="122"/>
    </row>
    <row r="23" spans="1:6" ht="15.6" x14ac:dyDescent="0.3">
      <c r="A23" s="196"/>
      <c r="B23" s="196"/>
      <c r="C23" s="12" t="s">
        <v>50</v>
      </c>
      <c r="D23" s="14">
        <v>24</v>
      </c>
      <c r="E23" s="27"/>
      <c r="F23" s="122"/>
    </row>
    <row r="24" spans="1:6" ht="16.2" thickBot="1" x14ac:dyDescent="0.35">
      <c r="A24" s="196"/>
      <c r="B24" s="196"/>
      <c r="C24" s="17" t="s">
        <v>51</v>
      </c>
      <c r="D24" s="18">
        <v>60</v>
      </c>
      <c r="E24" s="18"/>
      <c r="F24" s="122"/>
    </row>
    <row r="25" spans="1:6" ht="16.2" thickBot="1" x14ac:dyDescent="0.35">
      <c r="A25" s="196"/>
      <c r="B25" s="196"/>
      <c r="C25" s="22" t="s">
        <v>13</v>
      </c>
      <c r="D25" s="23">
        <v>89</v>
      </c>
      <c r="E25" s="24"/>
      <c r="F25" s="122"/>
    </row>
    <row r="26" spans="1:6" ht="15.6" x14ac:dyDescent="0.3">
      <c r="A26" s="196"/>
      <c r="B26" s="196"/>
      <c r="C26" s="25"/>
      <c r="D26" s="21"/>
      <c r="E26" s="21"/>
      <c r="F26" s="122"/>
    </row>
    <row r="27" spans="1:6" ht="15.6" x14ac:dyDescent="0.3">
      <c r="A27" s="196"/>
      <c r="B27" s="196"/>
      <c r="C27" s="25"/>
      <c r="D27" s="21"/>
      <c r="E27" s="21"/>
      <c r="F27" s="122"/>
    </row>
    <row r="28" spans="1:6" ht="15.6" x14ac:dyDescent="0.3">
      <c r="A28" s="5"/>
      <c r="B28" s="140" t="s">
        <v>52</v>
      </c>
      <c r="C28" s="10" t="s">
        <v>3</v>
      </c>
      <c r="D28" s="11" t="s">
        <v>4</v>
      </c>
      <c r="E28" s="11" t="s">
        <v>5</v>
      </c>
      <c r="F28" s="122"/>
    </row>
    <row r="29" spans="1:6" ht="15.6" x14ac:dyDescent="0.3">
      <c r="A29" s="196"/>
      <c r="B29" s="196"/>
      <c r="C29" s="26" t="s">
        <v>53</v>
      </c>
      <c r="D29" s="13">
        <v>25</v>
      </c>
      <c r="E29" s="13">
        <f>$C$9*D29*1.05</f>
        <v>210</v>
      </c>
      <c r="F29" s="122"/>
    </row>
    <row r="30" spans="1:6" ht="15.6" x14ac:dyDescent="0.3">
      <c r="A30" s="196"/>
      <c r="B30" s="196"/>
      <c r="C30" s="12" t="s">
        <v>139</v>
      </c>
      <c r="D30" s="14">
        <v>5</v>
      </c>
      <c r="E30" s="13">
        <f>$C$9*D30*1.05</f>
        <v>42</v>
      </c>
      <c r="F30" s="122"/>
    </row>
    <row r="31" spans="1:6" ht="15.6" x14ac:dyDescent="0.3">
      <c r="A31" s="196"/>
      <c r="B31" s="196"/>
      <c r="C31" s="19" t="s">
        <v>13</v>
      </c>
      <c r="D31" s="20">
        <v>30</v>
      </c>
      <c r="E31" s="21"/>
      <c r="F31" s="122"/>
    </row>
    <row r="32" spans="1:6" ht="15.6" x14ac:dyDescent="0.3">
      <c r="A32" s="196"/>
      <c r="B32" s="196"/>
      <c r="C32" s="19" t="s">
        <v>14</v>
      </c>
      <c r="D32" s="20">
        <v>20</v>
      </c>
      <c r="E32" s="21"/>
      <c r="F32" s="122"/>
    </row>
    <row r="33" spans="1:6" ht="16.2" thickBot="1" x14ac:dyDescent="0.35">
      <c r="A33" s="196"/>
      <c r="B33" s="196"/>
      <c r="C33" s="22" t="s">
        <v>45</v>
      </c>
      <c r="D33" s="23">
        <v>50</v>
      </c>
      <c r="E33" s="24"/>
      <c r="F33" s="122"/>
    </row>
    <row r="34" spans="1:6" x14ac:dyDescent="0.3">
      <c r="A34" s="202" t="s">
        <v>183</v>
      </c>
      <c r="B34" s="202"/>
      <c r="C34" s="4"/>
      <c r="D34" s="4"/>
      <c r="E34" s="4"/>
      <c r="F34" s="30"/>
    </row>
  </sheetData>
  <mergeCells count="25">
    <mergeCell ref="A33:B33"/>
    <mergeCell ref="A34:B34"/>
    <mergeCell ref="A30:B30"/>
    <mergeCell ref="A31:B31"/>
    <mergeCell ref="A32:B32"/>
    <mergeCell ref="A29:B29"/>
    <mergeCell ref="A23:B23"/>
    <mergeCell ref="A24:B24"/>
    <mergeCell ref="A25:B25"/>
    <mergeCell ref="A26:B26"/>
    <mergeCell ref="A27:B27"/>
    <mergeCell ref="A13:B13"/>
    <mergeCell ref="A14:B14"/>
    <mergeCell ref="A15:B15"/>
    <mergeCell ref="A22:B22"/>
    <mergeCell ref="A16:B16"/>
    <mergeCell ref="A17:B17"/>
    <mergeCell ref="A18:B18"/>
    <mergeCell ref="A20:B20"/>
    <mergeCell ref="A21:B21"/>
    <mergeCell ref="D2:E2"/>
    <mergeCell ref="D3:E3"/>
    <mergeCell ref="A8:B8"/>
    <mergeCell ref="A11:B11"/>
    <mergeCell ref="A12:B1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DABDD-9164-4A4B-A19A-2F5713CF11C2}">
  <sheetPr codeName="Sheet4">
    <tabColor theme="9"/>
  </sheetPr>
  <dimension ref="A1:F50"/>
  <sheetViews>
    <sheetView topLeftCell="A31" workbookViewId="0">
      <selection activeCell="A49" sqref="A49:B49"/>
    </sheetView>
  </sheetViews>
  <sheetFormatPr defaultRowHeight="14.4" x14ac:dyDescent="0.3"/>
  <cols>
    <col min="2" max="2" width="34.109375" bestFit="1" customWidth="1"/>
    <col min="3" max="3" width="39.44140625" bestFit="1" customWidth="1"/>
    <col min="4" max="4" width="63.88671875" customWidth="1"/>
    <col min="5" max="5" width="53.109375" bestFit="1" customWidth="1"/>
  </cols>
  <sheetData>
    <row r="1" spans="1:6" x14ac:dyDescent="0.3">
      <c r="A1" s="1"/>
      <c r="B1" s="1"/>
      <c r="C1" s="1"/>
      <c r="D1" s="1"/>
      <c r="E1" s="1"/>
      <c r="F1" s="1"/>
    </row>
    <row r="2" spans="1:6" ht="28.2" x14ac:dyDescent="0.5">
      <c r="A2" s="1"/>
      <c r="B2" s="1"/>
      <c r="C2" s="1"/>
      <c r="D2" s="125"/>
      <c r="E2" s="126" t="s">
        <v>167</v>
      </c>
      <c r="F2" s="1"/>
    </row>
    <row r="3" spans="1:6" ht="35.4" x14ac:dyDescent="0.6">
      <c r="A3" s="1"/>
      <c r="B3" s="1"/>
      <c r="C3" s="1"/>
      <c r="D3" s="124"/>
      <c r="E3" s="142" t="s">
        <v>0</v>
      </c>
      <c r="F3" s="1"/>
    </row>
    <row r="4" spans="1:6" ht="18" customHeight="1" x14ac:dyDescent="0.3">
      <c r="A4" s="4"/>
      <c r="B4" s="198" t="s">
        <v>136</v>
      </c>
      <c r="C4" s="198"/>
      <c r="D4" s="198"/>
      <c r="E4" s="198"/>
      <c r="F4" s="4"/>
    </row>
    <row r="5" spans="1:6" x14ac:dyDescent="0.3">
      <c r="A5" s="4"/>
      <c r="B5" s="198"/>
      <c r="C5" s="198"/>
      <c r="D5" s="198"/>
      <c r="E5" s="198"/>
      <c r="F5" s="4"/>
    </row>
    <row r="6" spans="1:6" x14ac:dyDescent="0.3">
      <c r="A6" s="4"/>
      <c r="B6" s="198"/>
      <c r="C6" s="198"/>
      <c r="D6" s="198"/>
      <c r="E6" s="198"/>
      <c r="F6" s="4"/>
    </row>
    <row r="7" spans="1:6" x14ac:dyDescent="0.3">
      <c r="A7" s="5"/>
      <c r="B7" s="198"/>
      <c r="C7" s="198"/>
      <c r="D7" s="198"/>
      <c r="E7" s="198"/>
      <c r="F7" s="5"/>
    </row>
    <row r="8" spans="1:6" x14ac:dyDescent="0.3">
      <c r="A8" s="5"/>
      <c r="B8" s="198"/>
      <c r="C8" s="198"/>
      <c r="D8" s="198"/>
      <c r="E8" s="198"/>
      <c r="F8" s="5"/>
    </row>
    <row r="9" spans="1:6" x14ac:dyDescent="0.3">
      <c r="A9" s="5"/>
      <c r="B9" s="198"/>
      <c r="C9" s="198"/>
      <c r="D9" s="198"/>
      <c r="E9" s="198"/>
      <c r="F9" s="5"/>
    </row>
    <row r="10" spans="1:6" x14ac:dyDescent="0.3">
      <c r="A10" s="196"/>
      <c r="B10" s="196"/>
      <c r="C10" s="1"/>
      <c r="D10" s="1"/>
      <c r="E10" s="1"/>
      <c r="F10" s="5"/>
    </row>
    <row r="11" spans="1:6" ht="21" x14ac:dyDescent="0.4">
      <c r="A11" s="5"/>
      <c r="B11" s="6" t="s">
        <v>1</v>
      </c>
      <c r="C11" s="7">
        <v>24</v>
      </c>
      <c r="D11" s="8"/>
      <c r="E11" s="8"/>
      <c r="F11" s="5"/>
    </row>
    <row r="12" spans="1:6" ht="15.6" x14ac:dyDescent="0.3">
      <c r="A12" s="196"/>
      <c r="B12" s="196"/>
      <c r="C12" s="39"/>
      <c r="D12" s="21"/>
      <c r="E12" s="21"/>
      <c r="F12" s="5"/>
    </row>
    <row r="13" spans="1:6" ht="15.6" x14ac:dyDescent="0.3">
      <c r="A13" s="5"/>
      <c r="B13" s="40" t="s">
        <v>57</v>
      </c>
      <c r="C13" s="41" t="s">
        <v>3</v>
      </c>
      <c r="D13" s="11" t="s">
        <v>4</v>
      </c>
      <c r="E13" s="11" t="s">
        <v>58</v>
      </c>
      <c r="F13" s="5"/>
    </row>
    <row r="14" spans="1:6" ht="15.6" x14ac:dyDescent="0.3">
      <c r="A14" s="196"/>
      <c r="B14" s="196"/>
      <c r="C14" s="42" t="s">
        <v>59</v>
      </c>
      <c r="D14" s="13">
        <v>2</v>
      </c>
      <c r="E14" s="13">
        <f>$C$11*D14*1.05</f>
        <v>50.400000000000006</v>
      </c>
      <c r="F14" s="5"/>
    </row>
    <row r="15" spans="1:6" ht="15.6" x14ac:dyDescent="0.3">
      <c r="A15" s="196"/>
      <c r="B15" s="196"/>
      <c r="C15" s="43" t="s">
        <v>8</v>
      </c>
      <c r="D15" s="29">
        <v>3</v>
      </c>
      <c r="E15" s="13">
        <f t="shared" ref="E15:E16" si="0">$C$11*D15*1.05</f>
        <v>75.600000000000009</v>
      </c>
      <c r="F15" s="5"/>
    </row>
    <row r="16" spans="1:6" ht="16.2" thickBot="1" x14ac:dyDescent="0.35">
      <c r="A16" s="196"/>
      <c r="B16" s="196"/>
      <c r="C16" s="44" t="s">
        <v>60</v>
      </c>
      <c r="D16" s="45">
        <v>15</v>
      </c>
      <c r="E16" s="13">
        <f t="shared" si="0"/>
        <v>378</v>
      </c>
      <c r="F16" s="5"/>
    </row>
    <row r="17" spans="1:6" ht="16.2" thickTop="1" x14ac:dyDescent="0.3">
      <c r="A17" s="196"/>
      <c r="B17" s="196"/>
      <c r="C17" s="46" t="s">
        <v>13</v>
      </c>
      <c r="D17" s="47">
        <v>20</v>
      </c>
      <c r="E17" s="47"/>
      <c r="F17" s="5"/>
    </row>
    <row r="18" spans="1:6" ht="15.6" x14ac:dyDescent="0.3">
      <c r="A18" s="196"/>
      <c r="B18" s="196"/>
      <c r="C18" s="48" t="s">
        <v>61</v>
      </c>
      <c r="D18" s="49">
        <v>10</v>
      </c>
      <c r="E18" s="47"/>
      <c r="F18" s="5"/>
    </row>
    <row r="19" spans="1:6" ht="16.2" thickBot="1" x14ac:dyDescent="0.35">
      <c r="A19" s="196"/>
      <c r="B19" s="196"/>
      <c r="C19" s="50" t="s">
        <v>45</v>
      </c>
      <c r="D19" s="24">
        <v>30</v>
      </c>
      <c r="E19" s="24"/>
      <c r="F19" s="5"/>
    </row>
    <row r="20" spans="1:6" ht="15.6" x14ac:dyDescent="0.3">
      <c r="A20" s="196"/>
      <c r="B20" s="196"/>
      <c r="C20" s="39"/>
      <c r="D20" s="21"/>
      <c r="E20" s="21"/>
      <c r="F20" s="5"/>
    </row>
    <row r="21" spans="1:6" ht="15.6" x14ac:dyDescent="0.3">
      <c r="A21" s="5"/>
      <c r="B21" s="51" t="s">
        <v>26</v>
      </c>
      <c r="C21" s="41" t="s">
        <v>3</v>
      </c>
      <c r="D21" s="11" t="s">
        <v>4</v>
      </c>
      <c r="E21" s="11" t="s">
        <v>62</v>
      </c>
      <c r="F21" s="5"/>
    </row>
    <row r="22" spans="1:6" ht="15.6" x14ac:dyDescent="0.3">
      <c r="A22" s="196"/>
      <c r="B22" s="196"/>
      <c r="C22" s="52" t="s">
        <v>63</v>
      </c>
      <c r="D22" s="13">
        <v>3.3</v>
      </c>
      <c r="E22" s="13">
        <f>$C$11*D22*1.05</f>
        <v>83.16</v>
      </c>
      <c r="F22" s="5"/>
    </row>
    <row r="23" spans="1:6" ht="15.6" x14ac:dyDescent="0.3">
      <c r="A23" s="196"/>
      <c r="B23" s="196"/>
      <c r="C23" s="43" t="s">
        <v>64</v>
      </c>
      <c r="D23" s="29">
        <v>0.5</v>
      </c>
      <c r="E23" s="13">
        <f t="shared" ref="E23:E25" si="1">$C$11*D23*1.05</f>
        <v>12.600000000000001</v>
      </c>
      <c r="F23" s="5"/>
    </row>
    <row r="24" spans="1:6" ht="15.6" x14ac:dyDescent="0.3">
      <c r="A24" s="196"/>
      <c r="B24" s="196"/>
      <c r="C24" s="43" t="s">
        <v>65</v>
      </c>
      <c r="D24" s="29">
        <v>0.1</v>
      </c>
      <c r="E24" s="13">
        <f t="shared" si="1"/>
        <v>2.5200000000000005</v>
      </c>
      <c r="F24" s="5"/>
    </row>
    <row r="25" spans="1:6" ht="16.2" thickBot="1" x14ac:dyDescent="0.35">
      <c r="A25" s="196"/>
      <c r="B25" s="196"/>
      <c r="C25" s="44" t="s">
        <v>66</v>
      </c>
      <c r="D25" s="45">
        <v>25</v>
      </c>
      <c r="E25" s="13">
        <f t="shared" si="1"/>
        <v>630</v>
      </c>
      <c r="F25" s="5"/>
    </row>
    <row r="26" spans="1:6" ht="16.2" thickTop="1" x14ac:dyDescent="0.3">
      <c r="A26" s="196"/>
      <c r="B26" s="196"/>
      <c r="C26" s="46" t="s">
        <v>19</v>
      </c>
      <c r="D26" s="47">
        <v>28.9</v>
      </c>
      <c r="E26" s="47"/>
      <c r="F26" s="5"/>
    </row>
    <row r="27" spans="1:6" ht="16.2" thickBot="1" x14ac:dyDescent="0.35">
      <c r="A27" s="196"/>
      <c r="B27" s="196"/>
      <c r="C27" s="53" t="s">
        <v>67</v>
      </c>
      <c r="D27" s="54">
        <v>21.1</v>
      </c>
      <c r="E27" s="54"/>
      <c r="F27" s="5"/>
    </row>
    <row r="28" spans="1:6" ht="16.8" thickTop="1" thickBot="1" x14ac:dyDescent="0.35">
      <c r="A28" s="196"/>
      <c r="B28" s="196"/>
      <c r="C28" s="50" t="s">
        <v>15</v>
      </c>
      <c r="D28" s="24">
        <v>50</v>
      </c>
      <c r="E28" s="24"/>
      <c r="F28" s="5"/>
    </row>
    <row r="29" spans="1:6" ht="15.6" x14ac:dyDescent="0.3">
      <c r="A29" s="5"/>
      <c r="B29" s="55" t="s">
        <v>68</v>
      </c>
      <c r="C29" s="56"/>
      <c r="D29" s="20"/>
      <c r="E29" s="21"/>
      <c r="F29" s="5"/>
    </row>
    <row r="30" spans="1:6" ht="15.6" x14ac:dyDescent="0.3">
      <c r="A30" s="5"/>
      <c r="B30" s="57" t="s">
        <v>69</v>
      </c>
      <c r="C30" s="41" t="s">
        <v>3</v>
      </c>
      <c r="D30" s="11" t="s">
        <v>70</v>
      </c>
      <c r="E30" s="11" t="s">
        <v>71</v>
      </c>
      <c r="F30" s="5"/>
    </row>
    <row r="31" spans="1:6" ht="15.6" x14ac:dyDescent="0.3">
      <c r="A31" s="196"/>
      <c r="B31" s="196"/>
      <c r="C31" s="42" t="s">
        <v>72</v>
      </c>
      <c r="D31" s="58">
        <v>4.3</v>
      </c>
      <c r="E31" s="13">
        <f>$C$11*D31*1.05</f>
        <v>108.36</v>
      </c>
      <c r="F31" s="5"/>
    </row>
    <row r="32" spans="1:6" ht="15.6" x14ac:dyDescent="0.3">
      <c r="A32" s="196"/>
      <c r="B32" s="196"/>
      <c r="C32" s="43" t="s">
        <v>73</v>
      </c>
      <c r="D32" s="59">
        <v>0.2</v>
      </c>
      <c r="E32" s="13">
        <f t="shared" ref="E32:E33" si="2">$C$11*D32*1.05</f>
        <v>5.0400000000000009</v>
      </c>
      <c r="F32" s="5"/>
    </row>
    <row r="33" spans="1:6" ht="15.6" x14ac:dyDescent="0.3">
      <c r="A33" s="196"/>
      <c r="B33" s="196"/>
      <c r="C33" s="42" t="s">
        <v>74</v>
      </c>
      <c r="D33" s="58">
        <v>0.5</v>
      </c>
      <c r="E33" s="13">
        <f t="shared" si="2"/>
        <v>12.600000000000001</v>
      </c>
      <c r="F33" s="5"/>
    </row>
    <row r="34" spans="1:6" ht="15.6" x14ac:dyDescent="0.3">
      <c r="A34" s="196"/>
      <c r="B34" s="196"/>
      <c r="C34" s="60" t="s">
        <v>13</v>
      </c>
      <c r="D34" s="61">
        <v>5</v>
      </c>
      <c r="E34" s="61"/>
      <c r="F34" s="5"/>
    </row>
    <row r="35" spans="1:6" ht="16.2" thickBot="1" x14ac:dyDescent="0.35">
      <c r="A35" s="196"/>
      <c r="B35" s="196"/>
      <c r="C35" s="53" t="s">
        <v>75</v>
      </c>
      <c r="D35" s="54">
        <v>20</v>
      </c>
      <c r="E35" s="54"/>
      <c r="F35" s="5"/>
    </row>
    <row r="36" spans="1:6" ht="16.8" thickTop="1" thickBot="1" x14ac:dyDescent="0.35">
      <c r="A36" s="196"/>
      <c r="B36" s="196"/>
      <c r="C36" s="22" t="s">
        <v>15</v>
      </c>
      <c r="D36" s="24">
        <v>25</v>
      </c>
      <c r="E36" s="24"/>
      <c r="F36" s="5"/>
    </row>
    <row r="37" spans="1:6" ht="15.6" x14ac:dyDescent="0.3">
      <c r="A37" s="62"/>
      <c r="B37" s="206" t="s">
        <v>76</v>
      </c>
      <c r="C37" s="206"/>
      <c r="D37" s="206"/>
      <c r="E37" s="206"/>
      <c r="F37" s="62"/>
    </row>
    <row r="38" spans="1:6" ht="15.6" x14ac:dyDescent="0.3">
      <c r="A38" s="5"/>
      <c r="B38" s="63" t="s">
        <v>77</v>
      </c>
      <c r="C38" s="41" t="s">
        <v>3</v>
      </c>
      <c r="D38" s="11" t="s">
        <v>70</v>
      </c>
      <c r="E38" s="11" t="s">
        <v>71</v>
      </c>
      <c r="F38" s="5"/>
    </row>
    <row r="39" spans="1:6" ht="15.6" x14ac:dyDescent="0.3">
      <c r="A39" s="196"/>
      <c r="B39" s="196"/>
      <c r="C39" s="42" t="s">
        <v>78</v>
      </c>
      <c r="D39" s="58">
        <v>0.96</v>
      </c>
      <c r="E39" s="13">
        <f>$C$11*D39*1.05</f>
        <v>24.192</v>
      </c>
      <c r="F39" s="5"/>
    </row>
    <row r="40" spans="1:6" ht="16.2" thickBot="1" x14ac:dyDescent="0.35">
      <c r="A40" s="196"/>
      <c r="B40" s="196"/>
      <c r="C40" s="44" t="s">
        <v>79</v>
      </c>
      <c r="D40" s="45">
        <v>0.04</v>
      </c>
      <c r="E40" s="13">
        <f>$C$11*D40*1.05</f>
        <v>1.008</v>
      </c>
      <c r="F40" s="5"/>
    </row>
    <row r="41" spans="1:6" ht="16.2" thickTop="1" x14ac:dyDescent="0.3">
      <c r="A41" s="196"/>
      <c r="B41" s="196"/>
      <c r="C41" s="48" t="s">
        <v>13</v>
      </c>
      <c r="D41" s="64">
        <v>1</v>
      </c>
      <c r="E41" s="48"/>
      <c r="F41" s="5"/>
    </row>
    <row r="42" spans="1:6" ht="15.6" x14ac:dyDescent="0.3">
      <c r="A42" s="196"/>
      <c r="B42" s="196"/>
      <c r="C42" s="65"/>
      <c r="D42" s="66" t="s">
        <v>80</v>
      </c>
      <c r="E42" s="65"/>
      <c r="F42" s="5"/>
    </row>
    <row r="43" spans="1:6" ht="15.6" x14ac:dyDescent="0.3">
      <c r="A43" s="196"/>
      <c r="B43" s="196"/>
      <c r="C43" s="48" t="s">
        <v>81</v>
      </c>
      <c r="D43" s="67">
        <v>24</v>
      </c>
      <c r="E43" s="68"/>
      <c r="F43" s="5"/>
    </row>
    <row r="44" spans="1:6" ht="16.2" thickBot="1" x14ac:dyDescent="0.35">
      <c r="A44" s="196"/>
      <c r="B44" s="196"/>
      <c r="C44" s="53" t="s">
        <v>82</v>
      </c>
      <c r="D44" s="54">
        <v>120</v>
      </c>
      <c r="E44" s="54"/>
      <c r="F44" s="5"/>
    </row>
    <row r="45" spans="1:6" ht="16.8" thickTop="1" thickBot="1" x14ac:dyDescent="0.35">
      <c r="A45" s="196"/>
      <c r="B45" s="196"/>
      <c r="C45" s="50" t="s">
        <v>83</v>
      </c>
      <c r="D45" s="24">
        <v>144</v>
      </c>
      <c r="E45" s="24"/>
      <c r="F45" s="5"/>
    </row>
    <row r="46" spans="1:6" x14ac:dyDescent="0.3">
      <c r="A46" s="196"/>
      <c r="B46" s="196"/>
      <c r="C46" s="69"/>
      <c r="D46" s="31"/>
      <c r="E46" s="31"/>
      <c r="F46" s="5"/>
    </row>
    <row r="47" spans="1:6" ht="15.6" x14ac:dyDescent="0.3">
      <c r="A47" s="5"/>
      <c r="B47" s="144" t="s">
        <v>84</v>
      </c>
      <c r="C47" s="41" t="s">
        <v>3</v>
      </c>
      <c r="D47" s="11" t="s">
        <v>70</v>
      </c>
      <c r="E47" s="11" t="s">
        <v>85</v>
      </c>
      <c r="F47" s="5"/>
    </row>
    <row r="48" spans="1:6" ht="16.2" thickBot="1" x14ac:dyDescent="0.35">
      <c r="A48" s="196"/>
      <c r="B48" s="196"/>
      <c r="C48" s="44" t="s">
        <v>86</v>
      </c>
      <c r="D48" s="45">
        <v>0.2</v>
      </c>
      <c r="E48" s="45">
        <f>$C$11*D48</f>
        <v>4.8000000000000007</v>
      </c>
      <c r="F48" s="5"/>
    </row>
    <row r="49" spans="1:6" ht="15" thickTop="1" x14ac:dyDescent="0.3">
      <c r="A49" s="202" t="s">
        <v>183</v>
      </c>
      <c r="B49" s="202"/>
      <c r="C49" s="5"/>
      <c r="D49" s="5"/>
      <c r="E49" s="5"/>
      <c r="F49" s="5"/>
    </row>
    <row r="50" spans="1:6" x14ac:dyDescent="0.3">
      <c r="A50" s="196"/>
      <c r="B50" s="196"/>
      <c r="C50" s="5"/>
      <c r="D50" s="5"/>
      <c r="E50" s="5"/>
      <c r="F50" s="5"/>
    </row>
  </sheetData>
  <mergeCells count="35">
    <mergeCell ref="A49:B49"/>
    <mergeCell ref="A50:B50"/>
    <mergeCell ref="A48:B48"/>
    <mergeCell ref="A35:B35"/>
    <mergeCell ref="A36:B36"/>
    <mergeCell ref="B37:E37"/>
    <mergeCell ref="A39:B39"/>
    <mergeCell ref="A40:B40"/>
    <mergeCell ref="A41:B41"/>
    <mergeCell ref="A42:B42"/>
    <mergeCell ref="A43:B43"/>
    <mergeCell ref="A44:B44"/>
    <mergeCell ref="A45:B45"/>
    <mergeCell ref="A46:B46"/>
    <mergeCell ref="A34:B34"/>
    <mergeCell ref="A20:B20"/>
    <mergeCell ref="A22:B22"/>
    <mergeCell ref="A23:B23"/>
    <mergeCell ref="A24:B24"/>
    <mergeCell ref="A25:B25"/>
    <mergeCell ref="A26:B26"/>
    <mergeCell ref="A27:B27"/>
    <mergeCell ref="A28:B28"/>
    <mergeCell ref="A31:B31"/>
    <mergeCell ref="A32:B32"/>
    <mergeCell ref="A33:B33"/>
    <mergeCell ref="A19:B19"/>
    <mergeCell ref="B4:E9"/>
    <mergeCell ref="A10:B10"/>
    <mergeCell ref="A12:B12"/>
    <mergeCell ref="A14:B14"/>
    <mergeCell ref="A15:B15"/>
    <mergeCell ref="A16:B16"/>
    <mergeCell ref="A17:B17"/>
    <mergeCell ref="A18:B1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C4FDF-7723-4D05-8330-A0490D10F9A6}">
  <sheetPr codeName="Sheet6">
    <tabColor theme="9"/>
  </sheetPr>
  <dimension ref="A1:F28"/>
  <sheetViews>
    <sheetView workbookViewId="0">
      <selection activeCell="A27" sqref="A27:B27"/>
    </sheetView>
  </sheetViews>
  <sheetFormatPr defaultRowHeight="14.4" x14ac:dyDescent="0.3"/>
  <cols>
    <col min="2" max="2" width="25.44140625" bestFit="1" customWidth="1"/>
    <col min="3" max="3" width="29.109375" bestFit="1" customWidth="1"/>
    <col min="4" max="4" width="17.44140625" bestFit="1" customWidth="1"/>
    <col min="5" max="5" width="53.109375" bestFit="1" customWidth="1"/>
  </cols>
  <sheetData>
    <row r="1" spans="1:6" x14ac:dyDescent="0.3">
      <c r="A1" s="196"/>
      <c r="B1" s="196"/>
      <c r="C1" s="5"/>
      <c r="D1" s="5"/>
      <c r="E1" s="5"/>
      <c r="F1" s="5"/>
    </row>
    <row r="2" spans="1:6" x14ac:dyDescent="0.3">
      <c r="A2" s="122"/>
      <c r="B2" s="122"/>
      <c r="C2" s="5"/>
      <c r="D2" s="5"/>
      <c r="E2" s="5"/>
      <c r="F2" s="5"/>
    </row>
    <row r="3" spans="1:6" x14ac:dyDescent="0.3">
      <c r="A3" s="122"/>
      <c r="B3" s="122"/>
      <c r="C3" s="5"/>
      <c r="D3" s="5"/>
      <c r="E3" s="5"/>
      <c r="F3" s="5"/>
    </row>
    <row r="4" spans="1:6" x14ac:dyDescent="0.3">
      <c r="A4" s="196"/>
      <c r="B4" s="196"/>
      <c r="C4" s="5"/>
      <c r="D4" s="5"/>
      <c r="E4" s="5"/>
      <c r="F4" s="5"/>
    </row>
    <row r="5" spans="1:6" x14ac:dyDescent="0.3">
      <c r="A5" s="196"/>
      <c r="B5" s="196"/>
      <c r="C5" s="5"/>
      <c r="D5" s="5"/>
      <c r="E5" s="5"/>
      <c r="F5" s="5"/>
    </row>
    <row r="6" spans="1:6" x14ac:dyDescent="0.3">
      <c r="A6" s="196"/>
      <c r="B6" s="196"/>
      <c r="C6" s="5"/>
      <c r="D6" s="5"/>
      <c r="E6" s="5"/>
      <c r="F6" s="5"/>
    </row>
    <row r="7" spans="1:6" ht="15.6" x14ac:dyDescent="0.3">
      <c r="A7" s="5"/>
      <c r="B7" s="55" t="s">
        <v>87</v>
      </c>
      <c r="C7" s="20">
        <v>24</v>
      </c>
      <c r="D7" s="20"/>
      <c r="E7" s="21"/>
      <c r="F7" s="5"/>
    </row>
    <row r="8" spans="1:6" ht="15.6" x14ac:dyDescent="0.3">
      <c r="A8" s="5"/>
      <c r="B8" s="145" t="s">
        <v>69</v>
      </c>
      <c r="C8" s="146" t="s">
        <v>3</v>
      </c>
      <c r="D8" s="135" t="s">
        <v>70</v>
      </c>
      <c r="E8" s="135" t="s">
        <v>71</v>
      </c>
      <c r="F8" s="5"/>
    </row>
    <row r="9" spans="1:6" ht="15.6" x14ac:dyDescent="0.3">
      <c r="A9" s="196"/>
      <c r="B9" s="196"/>
      <c r="C9" s="42" t="s">
        <v>88</v>
      </c>
      <c r="D9" s="58">
        <v>4.3</v>
      </c>
      <c r="E9" s="13">
        <f>$C$7*D9*1.05</f>
        <v>108.36</v>
      </c>
      <c r="F9" s="5"/>
    </row>
    <row r="10" spans="1:6" ht="15.6" x14ac:dyDescent="0.3">
      <c r="A10" s="196"/>
      <c r="B10" s="196"/>
      <c r="C10" s="43" t="s">
        <v>89</v>
      </c>
      <c r="D10" s="59">
        <v>0.2</v>
      </c>
      <c r="E10" s="13">
        <f t="shared" ref="E10:E11" si="0">$C$7*D10*1.05</f>
        <v>5.0400000000000009</v>
      </c>
      <c r="F10" s="5"/>
    </row>
    <row r="11" spans="1:6" ht="15.6" x14ac:dyDescent="0.3">
      <c r="A11" s="196"/>
      <c r="B11" s="196"/>
      <c r="C11" s="42" t="s">
        <v>90</v>
      </c>
      <c r="D11" s="58">
        <v>0.5</v>
      </c>
      <c r="E11" s="13">
        <f t="shared" si="0"/>
        <v>12.600000000000001</v>
      </c>
      <c r="F11" s="5"/>
    </row>
    <row r="12" spans="1:6" ht="15.6" x14ac:dyDescent="0.3">
      <c r="A12" s="196"/>
      <c r="B12" s="196"/>
      <c r="C12" s="60" t="s">
        <v>13</v>
      </c>
      <c r="D12" s="61">
        <v>5</v>
      </c>
      <c r="E12" s="61"/>
      <c r="F12" s="5"/>
    </row>
    <row r="13" spans="1:6" ht="16.2" thickBot="1" x14ac:dyDescent="0.35">
      <c r="A13" s="196"/>
      <c r="B13" s="196"/>
      <c r="C13" s="53" t="s">
        <v>75</v>
      </c>
      <c r="D13" s="54">
        <v>20</v>
      </c>
      <c r="E13" s="54"/>
      <c r="F13" s="5"/>
    </row>
    <row r="14" spans="1:6" ht="16.8" thickTop="1" thickBot="1" x14ac:dyDescent="0.35">
      <c r="A14" s="196"/>
      <c r="B14" s="196"/>
      <c r="C14" s="22" t="s">
        <v>15</v>
      </c>
      <c r="D14" s="24">
        <v>25</v>
      </c>
      <c r="E14" s="24"/>
      <c r="F14" s="5"/>
    </row>
    <row r="15" spans="1:6" ht="15.6" x14ac:dyDescent="0.3">
      <c r="A15" s="62"/>
      <c r="B15" s="206" t="s">
        <v>76</v>
      </c>
      <c r="C15" s="206"/>
      <c r="D15" s="206"/>
      <c r="E15" s="206"/>
      <c r="F15" s="62"/>
    </row>
    <row r="16" spans="1:6" ht="15.6" x14ac:dyDescent="0.3">
      <c r="A16" s="5"/>
      <c r="B16" s="143" t="s">
        <v>77</v>
      </c>
      <c r="C16" s="146" t="s">
        <v>3</v>
      </c>
      <c r="D16" s="135" t="s">
        <v>70</v>
      </c>
      <c r="E16" s="135" t="s">
        <v>71</v>
      </c>
      <c r="F16" s="5"/>
    </row>
    <row r="17" spans="1:6" ht="15.6" x14ac:dyDescent="0.3">
      <c r="A17" s="196"/>
      <c r="B17" s="196"/>
      <c r="C17" s="42" t="s">
        <v>7</v>
      </c>
      <c r="D17" s="58">
        <v>0.96</v>
      </c>
      <c r="E17" s="13">
        <f>$C$7*D17*1.05</f>
        <v>24.192</v>
      </c>
      <c r="F17" s="5"/>
    </row>
    <row r="18" spans="1:6" ht="16.2" thickBot="1" x14ac:dyDescent="0.35">
      <c r="A18" s="196"/>
      <c r="B18" s="196"/>
      <c r="C18" s="44" t="s">
        <v>91</v>
      </c>
      <c r="D18" s="45">
        <v>0.04</v>
      </c>
      <c r="E18" s="13">
        <f>$C$7*D18*1.05</f>
        <v>1.008</v>
      </c>
      <c r="F18" s="5"/>
    </row>
    <row r="19" spans="1:6" ht="16.2" thickTop="1" x14ac:dyDescent="0.3">
      <c r="A19" s="196"/>
      <c r="B19" s="196"/>
      <c r="C19" s="48" t="s">
        <v>13</v>
      </c>
      <c r="D19" s="64">
        <v>1</v>
      </c>
      <c r="E19" s="48"/>
      <c r="F19" s="5"/>
    </row>
    <row r="20" spans="1:6" ht="31.2" x14ac:dyDescent="0.3">
      <c r="A20" s="196"/>
      <c r="B20" s="196"/>
      <c r="C20" s="65"/>
      <c r="D20" s="66" t="s">
        <v>80</v>
      </c>
      <c r="E20" s="65"/>
      <c r="F20" s="5"/>
    </row>
    <row r="21" spans="1:6" ht="31.2" x14ac:dyDescent="0.3">
      <c r="A21" s="196"/>
      <c r="B21" s="196"/>
      <c r="C21" s="48" t="s">
        <v>81</v>
      </c>
      <c r="D21" s="67">
        <v>24</v>
      </c>
      <c r="E21" s="68"/>
      <c r="F21" s="5"/>
    </row>
    <row r="22" spans="1:6" ht="16.2" thickBot="1" x14ac:dyDescent="0.35">
      <c r="A22" s="196"/>
      <c r="B22" s="196"/>
      <c r="C22" s="53" t="s">
        <v>82</v>
      </c>
      <c r="D22" s="54">
        <v>120</v>
      </c>
      <c r="E22" s="54"/>
      <c r="F22" s="5"/>
    </row>
    <row r="23" spans="1:6" ht="16.8" thickTop="1" thickBot="1" x14ac:dyDescent="0.35">
      <c r="A23" s="196"/>
      <c r="B23" s="196"/>
      <c r="C23" s="50" t="s">
        <v>83</v>
      </c>
      <c r="D23" s="24">
        <v>144</v>
      </c>
      <c r="E23" s="24"/>
      <c r="F23" s="5"/>
    </row>
    <row r="24" spans="1:6" x14ac:dyDescent="0.3">
      <c r="A24" s="196"/>
      <c r="B24" s="196"/>
      <c r="C24" s="69"/>
      <c r="D24" s="31"/>
      <c r="E24" s="31"/>
      <c r="F24" s="5"/>
    </row>
    <row r="25" spans="1:6" ht="15.6" x14ac:dyDescent="0.3">
      <c r="A25" s="5"/>
      <c r="B25" s="144" t="s">
        <v>84</v>
      </c>
      <c r="C25" s="146" t="s">
        <v>3</v>
      </c>
      <c r="D25" s="135" t="s">
        <v>70</v>
      </c>
      <c r="E25" s="135" t="s">
        <v>85</v>
      </c>
      <c r="F25" s="5"/>
    </row>
    <row r="26" spans="1:6" ht="16.2" thickBot="1" x14ac:dyDescent="0.35">
      <c r="A26" s="196"/>
      <c r="B26" s="196"/>
      <c r="C26" s="44" t="s">
        <v>92</v>
      </c>
      <c r="D26" s="45">
        <v>0.2</v>
      </c>
      <c r="E26" s="45">
        <v>4.8</v>
      </c>
      <c r="F26" s="5"/>
    </row>
    <row r="27" spans="1:6" ht="15" thickTop="1" x14ac:dyDescent="0.3">
      <c r="A27" s="202" t="s">
        <v>183</v>
      </c>
      <c r="B27" s="202"/>
      <c r="C27" s="5"/>
      <c r="D27" s="5"/>
      <c r="E27" s="5"/>
      <c r="F27" s="5"/>
    </row>
    <row r="28" spans="1:6" x14ac:dyDescent="0.3">
      <c r="A28" s="196"/>
      <c r="B28" s="196"/>
      <c r="C28" s="5"/>
      <c r="D28" s="5"/>
      <c r="E28" s="5"/>
      <c r="F28" s="5"/>
    </row>
  </sheetData>
  <mergeCells count="22">
    <mergeCell ref="A1:B1"/>
    <mergeCell ref="A4:B4"/>
    <mergeCell ref="A5:B5"/>
    <mergeCell ref="A6:B6"/>
    <mergeCell ref="A28:B28"/>
    <mergeCell ref="B15:E15"/>
    <mergeCell ref="A17:B17"/>
    <mergeCell ref="A18:B18"/>
    <mergeCell ref="A19:B19"/>
    <mergeCell ref="A20:B20"/>
    <mergeCell ref="A21:B21"/>
    <mergeCell ref="A22:B22"/>
    <mergeCell ref="A23:B23"/>
    <mergeCell ref="A24:B24"/>
    <mergeCell ref="A26:B26"/>
    <mergeCell ref="A27:B27"/>
    <mergeCell ref="A14:B14"/>
    <mergeCell ref="A9:B9"/>
    <mergeCell ref="A10:B10"/>
    <mergeCell ref="A11:B11"/>
    <mergeCell ref="A12:B12"/>
    <mergeCell ref="A13:B13"/>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F9A56-7939-4482-B640-BEBA1E91664B}">
  <sheetPr codeName="Sheet8">
    <tabColor theme="9"/>
  </sheetPr>
  <dimension ref="A1:F44"/>
  <sheetViews>
    <sheetView topLeftCell="A28" workbookViewId="0">
      <selection activeCell="B44" sqref="B44:C44"/>
    </sheetView>
  </sheetViews>
  <sheetFormatPr defaultRowHeight="14.4" x14ac:dyDescent="0.3"/>
  <cols>
    <col min="2" max="2" width="75.44140625" customWidth="1"/>
    <col min="3" max="3" width="30.88671875" bestFit="1" customWidth="1"/>
    <col min="4" max="4" width="14.33203125" bestFit="1" customWidth="1"/>
    <col min="5" max="5" width="13.6640625" bestFit="1" customWidth="1"/>
  </cols>
  <sheetData>
    <row r="1" spans="1:6" ht="17.399999999999999" x14ac:dyDescent="0.3">
      <c r="A1" s="147"/>
      <c r="B1" s="154"/>
      <c r="C1" s="154"/>
      <c r="D1" s="154"/>
      <c r="E1" s="154"/>
      <c r="F1" s="149"/>
    </row>
    <row r="2" spans="1:6" ht="27.6" x14ac:dyDescent="0.45">
      <c r="A2" s="147"/>
      <c r="B2" s="154"/>
      <c r="C2" s="154"/>
      <c r="D2" s="154"/>
      <c r="E2" s="155" t="s">
        <v>169</v>
      </c>
      <c r="F2" s="149"/>
    </row>
    <row r="3" spans="1:6" ht="28.2" x14ac:dyDescent="0.5">
      <c r="A3" s="147"/>
      <c r="B3" s="154"/>
      <c r="C3" s="154"/>
      <c r="D3" s="154"/>
      <c r="E3" s="156" t="s">
        <v>0</v>
      </c>
      <c r="F3" s="149"/>
    </row>
    <row r="4" spans="1:6" ht="17.399999999999999" x14ac:dyDescent="0.3">
      <c r="A4" s="147"/>
      <c r="B4" s="154"/>
      <c r="C4" s="154"/>
      <c r="D4" s="154"/>
      <c r="E4" s="154"/>
      <c r="F4" s="149"/>
    </row>
    <row r="5" spans="1:6" ht="97.2" customHeight="1" x14ac:dyDescent="0.3">
      <c r="A5" s="147"/>
      <c r="B5" s="208" t="s">
        <v>168</v>
      </c>
      <c r="C5" s="208"/>
      <c r="D5" s="154"/>
      <c r="E5" s="154"/>
      <c r="F5" s="149"/>
    </row>
    <row r="6" spans="1:6" ht="17.399999999999999" x14ac:dyDescent="0.3">
      <c r="A6" s="147"/>
      <c r="B6" s="154"/>
      <c r="C6" s="154"/>
      <c r="D6" s="154"/>
      <c r="E6" s="154"/>
      <c r="F6" s="149"/>
    </row>
    <row r="7" spans="1:6" ht="17.399999999999999" x14ac:dyDescent="0.3">
      <c r="A7" s="147"/>
      <c r="B7" s="154"/>
      <c r="C7" s="154"/>
      <c r="D7" s="154"/>
      <c r="E7" s="154"/>
      <c r="F7" s="149"/>
    </row>
    <row r="8" spans="1:6" ht="17.399999999999999" x14ac:dyDescent="0.3">
      <c r="A8" s="152"/>
      <c r="B8" s="157" t="s">
        <v>93</v>
      </c>
      <c r="C8" s="89">
        <v>12</v>
      </c>
      <c r="D8" s="159"/>
      <c r="E8" s="159"/>
      <c r="F8" s="160"/>
    </row>
    <row r="9" spans="1:6" ht="17.399999999999999" x14ac:dyDescent="0.3">
      <c r="A9" s="147"/>
      <c r="B9" s="154"/>
      <c r="C9" s="154"/>
      <c r="D9" s="154"/>
      <c r="E9" s="154"/>
      <c r="F9" s="149"/>
    </row>
    <row r="10" spans="1:6" ht="46.8" x14ac:dyDescent="0.3">
      <c r="A10" s="152"/>
      <c r="B10" s="158"/>
      <c r="C10" s="90" t="s">
        <v>3</v>
      </c>
      <c r="D10" s="91" t="s">
        <v>94</v>
      </c>
      <c r="E10" s="91" t="s">
        <v>5</v>
      </c>
      <c r="F10" s="160"/>
    </row>
    <row r="11" spans="1:6" ht="17.399999999999999" x14ac:dyDescent="0.3">
      <c r="A11" s="147"/>
      <c r="B11" s="154"/>
      <c r="C11" s="154"/>
      <c r="D11" s="154"/>
      <c r="E11" s="154"/>
      <c r="F11" s="149"/>
    </row>
    <row r="12" spans="1:6" ht="15.6" x14ac:dyDescent="0.3">
      <c r="A12" s="147"/>
      <c r="B12" s="92" t="s">
        <v>95</v>
      </c>
      <c r="C12" s="93" t="s">
        <v>141</v>
      </c>
      <c r="D12" s="94">
        <v>1</v>
      </c>
      <c r="E12" s="94">
        <f>D12*$C$8*1.05</f>
        <v>12.600000000000001</v>
      </c>
      <c r="F12" s="149"/>
    </row>
    <row r="13" spans="1:6" ht="15.6" x14ac:dyDescent="0.3">
      <c r="A13" s="147"/>
      <c r="B13" s="148"/>
      <c r="C13" s="95" t="s">
        <v>142</v>
      </c>
      <c r="D13" s="96">
        <v>2</v>
      </c>
      <c r="E13" s="96">
        <f t="shared" ref="E13:E43" si="0">D13*$C$8*1.05</f>
        <v>25.200000000000003</v>
      </c>
      <c r="F13" s="149"/>
    </row>
    <row r="14" spans="1:6" ht="15.6" x14ac:dyDescent="0.3">
      <c r="A14" s="147"/>
      <c r="B14" s="148"/>
      <c r="C14" s="95" t="s">
        <v>143</v>
      </c>
      <c r="D14" s="96">
        <v>4</v>
      </c>
      <c r="E14" s="96">
        <f t="shared" si="0"/>
        <v>50.400000000000006</v>
      </c>
      <c r="F14" s="149"/>
    </row>
    <row r="15" spans="1:6" ht="15.6" x14ac:dyDescent="0.3">
      <c r="A15" s="147"/>
      <c r="B15" s="148"/>
      <c r="C15" s="95" t="s">
        <v>144</v>
      </c>
      <c r="D15" s="96">
        <v>2</v>
      </c>
      <c r="E15" s="97">
        <f t="shared" si="0"/>
        <v>25.200000000000003</v>
      </c>
      <c r="F15" s="149"/>
    </row>
    <row r="16" spans="1:6" ht="15.6" x14ac:dyDescent="0.3">
      <c r="A16" s="147"/>
      <c r="B16" s="148"/>
      <c r="C16" s="153" t="s">
        <v>15</v>
      </c>
      <c r="D16" s="153">
        <v>9</v>
      </c>
      <c r="E16" s="153">
        <f t="shared" si="0"/>
        <v>113.4</v>
      </c>
      <c r="F16" s="149"/>
    </row>
    <row r="17" spans="1:6" ht="15.6" x14ac:dyDescent="0.3">
      <c r="A17" s="147"/>
      <c r="B17" s="148"/>
      <c r="C17" s="148"/>
      <c r="D17" s="148"/>
      <c r="E17" s="148"/>
      <c r="F17" s="149"/>
    </row>
    <row r="18" spans="1:6" ht="15.6" x14ac:dyDescent="0.3">
      <c r="A18" s="147"/>
      <c r="B18" s="92" t="s">
        <v>96</v>
      </c>
      <c r="C18" s="93" t="s">
        <v>145</v>
      </c>
      <c r="D18" s="94">
        <v>1</v>
      </c>
      <c r="E18" s="94">
        <f t="shared" si="0"/>
        <v>12.600000000000001</v>
      </c>
      <c r="F18" s="149"/>
    </row>
    <row r="19" spans="1:6" ht="15.6" x14ac:dyDescent="0.3">
      <c r="A19" s="147"/>
      <c r="B19" s="148"/>
      <c r="C19" s="95" t="s">
        <v>146</v>
      </c>
      <c r="D19" s="96">
        <v>2</v>
      </c>
      <c r="E19" s="96">
        <f t="shared" si="0"/>
        <v>25.200000000000003</v>
      </c>
      <c r="F19" s="149"/>
    </row>
    <row r="20" spans="1:6" ht="15.6" x14ac:dyDescent="0.3">
      <c r="A20" s="147"/>
      <c r="B20" s="148"/>
      <c r="C20" s="95" t="s">
        <v>143</v>
      </c>
      <c r="D20" s="96">
        <v>4</v>
      </c>
      <c r="E20" s="96">
        <f t="shared" si="0"/>
        <v>50.400000000000006</v>
      </c>
      <c r="F20" s="149"/>
    </row>
    <row r="21" spans="1:6" ht="15.6" x14ac:dyDescent="0.3">
      <c r="A21" s="147"/>
      <c r="B21" s="148"/>
      <c r="C21" s="95" t="s">
        <v>144</v>
      </c>
      <c r="D21" s="96">
        <v>2</v>
      </c>
      <c r="E21" s="96">
        <f t="shared" si="0"/>
        <v>25.200000000000003</v>
      </c>
      <c r="F21" s="149"/>
    </row>
    <row r="22" spans="1:6" ht="15.6" x14ac:dyDescent="0.3">
      <c r="A22" s="147"/>
      <c r="B22" s="148"/>
      <c r="C22" s="98" t="s">
        <v>97</v>
      </c>
      <c r="D22" s="97">
        <v>6</v>
      </c>
      <c r="E22" s="97">
        <f t="shared" si="0"/>
        <v>75.600000000000009</v>
      </c>
      <c r="F22" s="149"/>
    </row>
    <row r="23" spans="1:6" ht="15.6" x14ac:dyDescent="0.3">
      <c r="A23" s="147"/>
      <c r="B23" s="148"/>
      <c r="C23" s="148" t="s">
        <v>15</v>
      </c>
      <c r="D23" s="148">
        <v>15</v>
      </c>
      <c r="E23" s="153">
        <f t="shared" si="0"/>
        <v>189</v>
      </c>
      <c r="F23" s="149"/>
    </row>
    <row r="24" spans="1:6" ht="15.6" x14ac:dyDescent="0.3">
      <c r="A24" s="147"/>
      <c r="B24" s="148"/>
      <c r="C24" s="161"/>
      <c r="D24" s="161"/>
      <c r="E24" s="161"/>
      <c r="F24" s="149"/>
    </row>
    <row r="25" spans="1:6" ht="15.6" x14ac:dyDescent="0.3">
      <c r="A25" s="147"/>
      <c r="B25" s="99" t="s">
        <v>98</v>
      </c>
      <c r="C25" s="93" t="s">
        <v>147</v>
      </c>
      <c r="D25" s="94">
        <v>1</v>
      </c>
      <c r="E25" s="100">
        <f t="shared" si="0"/>
        <v>12.600000000000001</v>
      </c>
      <c r="F25" s="149"/>
    </row>
    <row r="26" spans="1:6" ht="15.6" x14ac:dyDescent="0.3">
      <c r="A26" s="147"/>
      <c r="B26" s="148"/>
      <c r="C26" s="95" t="s">
        <v>148</v>
      </c>
      <c r="D26" s="96">
        <v>1</v>
      </c>
      <c r="E26" s="101">
        <f t="shared" si="0"/>
        <v>12.600000000000001</v>
      </c>
      <c r="F26" s="149"/>
    </row>
    <row r="27" spans="1:6" ht="15.6" x14ac:dyDescent="0.3">
      <c r="A27" s="147"/>
      <c r="B27" s="148"/>
      <c r="C27" s="98" t="s">
        <v>97</v>
      </c>
      <c r="D27" s="97">
        <v>4</v>
      </c>
      <c r="E27" s="102">
        <f t="shared" si="0"/>
        <v>50.400000000000006</v>
      </c>
      <c r="F27" s="149"/>
    </row>
    <row r="28" spans="1:6" ht="15.6" x14ac:dyDescent="0.3">
      <c r="A28" s="147"/>
      <c r="B28" s="148"/>
      <c r="C28" s="148" t="s">
        <v>15</v>
      </c>
      <c r="D28" s="148">
        <v>6</v>
      </c>
      <c r="E28" s="153">
        <f t="shared" si="0"/>
        <v>75.600000000000009</v>
      </c>
      <c r="F28" s="149"/>
    </row>
    <row r="29" spans="1:6" ht="15.6" x14ac:dyDescent="0.3">
      <c r="A29" s="147"/>
      <c r="B29" s="162"/>
      <c r="C29" s="148"/>
      <c r="D29" s="148"/>
      <c r="E29" s="148"/>
      <c r="F29" s="149"/>
    </row>
    <row r="30" spans="1:6" ht="15.6" x14ac:dyDescent="0.3">
      <c r="A30" s="147"/>
      <c r="B30" s="121" t="s">
        <v>99</v>
      </c>
      <c r="C30" s="93" t="s">
        <v>100</v>
      </c>
      <c r="D30" s="94">
        <v>2.5</v>
      </c>
      <c r="E30" s="94">
        <f>$C$8*D30*1.05</f>
        <v>31.5</v>
      </c>
      <c r="F30" s="149"/>
    </row>
    <row r="31" spans="1:6" ht="15.6" x14ac:dyDescent="0.3">
      <c r="A31" s="147"/>
      <c r="B31" s="148"/>
      <c r="C31" s="163" t="s">
        <v>101</v>
      </c>
      <c r="D31" s="164">
        <v>2.5</v>
      </c>
      <c r="E31" s="164">
        <f>$C$8*D31*1.05</f>
        <v>31.5</v>
      </c>
      <c r="F31" s="149"/>
    </row>
    <row r="32" spans="1:6" ht="15.6" x14ac:dyDescent="0.3">
      <c r="A32" s="147"/>
      <c r="B32" s="148"/>
      <c r="C32" s="148" t="s">
        <v>15</v>
      </c>
      <c r="D32" s="148">
        <f>SUM(D30:D31)</f>
        <v>5</v>
      </c>
      <c r="E32" s="148">
        <f>SUM(E30:E31)</f>
        <v>63</v>
      </c>
      <c r="F32" s="149"/>
    </row>
    <row r="33" spans="1:6" ht="15.6" x14ac:dyDescent="0.3">
      <c r="A33" s="147"/>
      <c r="B33" s="148"/>
      <c r="C33" s="161"/>
      <c r="D33" s="161"/>
      <c r="E33" s="161"/>
      <c r="F33" s="149"/>
    </row>
    <row r="34" spans="1:6" ht="15.6" x14ac:dyDescent="0.3">
      <c r="A34" s="147"/>
      <c r="B34" s="103" t="s">
        <v>102</v>
      </c>
      <c r="C34" s="93" t="s">
        <v>149</v>
      </c>
      <c r="D34" s="94">
        <v>2</v>
      </c>
      <c r="E34" s="94">
        <f t="shared" si="0"/>
        <v>25.200000000000003</v>
      </c>
      <c r="F34" s="149"/>
    </row>
    <row r="35" spans="1:6" ht="15.6" x14ac:dyDescent="0.3">
      <c r="A35" s="147"/>
      <c r="B35" s="148"/>
      <c r="C35" s="95" t="s">
        <v>150</v>
      </c>
      <c r="D35" s="96">
        <v>2</v>
      </c>
      <c r="E35" s="96">
        <f t="shared" si="0"/>
        <v>25.200000000000003</v>
      </c>
      <c r="F35" s="149"/>
    </row>
    <row r="36" spans="1:6" ht="15.6" x14ac:dyDescent="0.3">
      <c r="A36" s="147"/>
      <c r="B36" s="148"/>
      <c r="C36" s="95" t="s">
        <v>151</v>
      </c>
      <c r="D36" s="96">
        <v>1.25</v>
      </c>
      <c r="E36" s="96">
        <f t="shared" si="0"/>
        <v>15.75</v>
      </c>
      <c r="F36" s="149"/>
    </row>
    <row r="37" spans="1:6" ht="15.6" x14ac:dyDescent="0.3">
      <c r="A37" s="147"/>
      <c r="B37" s="148"/>
      <c r="C37" s="95" t="s">
        <v>152</v>
      </c>
      <c r="D37" s="96">
        <v>0.5</v>
      </c>
      <c r="E37" s="96">
        <f t="shared" si="0"/>
        <v>6.3000000000000007</v>
      </c>
      <c r="F37" s="149"/>
    </row>
    <row r="38" spans="1:6" ht="15.6" x14ac:dyDescent="0.3">
      <c r="A38" s="147"/>
      <c r="B38" s="148"/>
      <c r="C38" s="95" t="s">
        <v>153</v>
      </c>
      <c r="D38" s="96">
        <v>0.5</v>
      </c>
      <c r="E38" s="96">
        <f t="shared" si="0"/>
        <v>6.3000000000000007</v>
      </c>
      <c r="F38" s="149"/>
    </row>
    <row r="39" spans="1:6" ht="15.6" x14ac:dyDescent="0.3">
      <c r="A39" s="147"/>
      <c r="B39" s="148"/>
      <c r="C39" s="98" t="s">
        <v>6</v>
      </c>
      <c r="D39" s="97">
        <v>4.25</v>
      </c>
      <c r="E39" s="97">
        <f t="shared" si="0"/>
        <v>53.550000000000004</v>
      </c>
      <c r="F39" s="149"/>
    </row>
    <row r="40" spans="1:6" ht="15.6" x14ac:dyDescent="0.3">
      <c r="A40" s="147"/>
      <c r="B40" s="148"/>
      <c r="C40" s="148" t="s">
        <v>15</v>
      </c>
      <c r="D40" s="148">
        <v>10.5</v>
      </c>
      <c r="E40" s="153">
        <f t="shared" si="0"/>
        <v>132.30000000000001</v>
      </c>
      <c r="F40" s="149"/>
    </row>
    <row r="41" spans="1:6" ht="15.6" x14ac:dyDescent="0.3">
      <c r="A41" s="147"/>
      <c r="B41" s="148"/>
      <c r="C41" s="159"/>
      <c r="D41" s="159"/>
      <c r="E41" s="159"/>
      <c r="F41" s="149"/>
    </row>
    <row r="42" spans="1:6" ht="15.6" x14ac:dyDescent="0.3">
      <c r="A42" s="147"/>
      <c r="B42" s="104" t="s">
        <v>103</v>
      </c>
      <c r="C42" s="105" t="s">
        <v>53</v>
      </c>
      <c r="D42" s="106">
        <v>25</v>
      </c>
      <c r="E42" s="106">
        <f t="shared" si="0"/>
        <v>315</v>
      </c>
      <c r="F42" s="149"/>
    </row>
    <row r="43" spans="1:6" ht="15.6" x14ac:dyDescent="0.3">
      <c r="A43" s="147"/>
      <c r="B43" s="148"/>
      <c r="C43" s="148" t="s">
        <v>15</v>
      </c>
      <c r="D43" s="148">
        <v>25</v>
      </c>
      <c r="E43" s="148">
        <f t="shared" si="0"/>
        <v>315</v>
      </c>
      <c r="F43" s="149"/>
    </row>
    <row r="44" spans="1:6" ht="15.6" x14ac:dyDescent="0.3">
      <c r="A44" s="150"/>
      <c r="B44" s="207" t="s">
        <v>183</v>
      </c>
      <c r="C44" s="207"/>
      <c r="D44" s="207"/>
      <c r="E44" s="207"/>
      <c r="F44" s="151"/>
    </row>
  </sheetData>
  <mergeCells count="3">
    <mergeCell ref="B44:C44"/>
    <mergeCell ref="D44:E44"/>
    <mergeCell ref="B5:C5"/>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8FC90-8876-4927-8E2E-80FC941FDDD2}">
  <sheetPr codeName="Sheet9">
    <tabColor theme="9"/>
  </sheetPr>
  <dimension ref="A1:F49"/>
  <sheetViews>
    <sheetView topLeftCell="A34" workbookViewId="0">
      <selection activeCell="A49" sqref="A49:B49"/>
    </sheetView>
  </sheetViews>
  <sheetFormatPr defaultRowHeight="14.4" x14ac:dyDescent="0.3"/>
  <cols>
    <col min="2" max="2" width="96.88671875" bestFit="1" customWidth="1"/>
    <col min="3" max="3" width="23.88671875" bestFit="1" customWidth="1"/>
    <col min="4" max="4" width="14.44140625" bestFit="1" customWidth="1"/>
    <col min="5" max="5" width="13.88671875" bestFit="1" customWidth="1"/>
  </cols>
  <sheetData>
    <row r="1" spans="1:6" ht="15.6" x14ac:dyDescent="0.3">
      <c r="A1" s="211"/>
      <c r="B1" s="212"/>
      <c r="C1" s="165"/>
      <c r="D1" s="165"/>
      <c r="E1" s="165"/>
      <c r="F1" s="166"/>
    </row>
    <row r="2" spans="1:6" ht="27.6" x14ac:dyDescent="0.45">
      <c r="A2" s="167"/>
      <c r="B2" s="170"/>
      <c r="C2" s="168"/>
      <c r="D2" s="168"/>
      <c r="E2" s="171" t="s">
        <v>170</v>
      </c>
      <c r="F2" s="169"/>
    </row>
    <row r="3" spans="1:6" ht="28.2" x14ac:dyDescent="0.5">
      <c r="A3" s="167"/>
      <c r="B3" s="170"/>
      <c r="C3" s="168"/>
      <c r="D3" s="168"/>
      <c r="E3" s="172" t="s">
        <v>0</v>
      </c>
      <c r="F3" s="169"/>
    </row>
    <row r="4" spans="1:6" ht="17.399999999999999" x14ac:dyDescent="0.3">
      <c r="A4" s="167"/>
      <c r="B4" s="170"/>
      <c r="C4" s="168"/>
      <c r="D4" s="168"/>
      <c r="E4" s="168"/>
      <c r="F4" s="169"/>
    </row>
    <row r="5" spans="1:6" ht="120.6" x14ac:dyDescent="0.3">
      <c r="A5" s="167"/>
      <c r="B5" s="190" t="s">
        <v>171</v>
      </c>
      <c r="C5" s="168"/>
      <c r="D5" s="168"/>
      <c r="E5" s="168"/>
      <c r="F5" s="169"/>
    </row>
    <row r="6" spans="1:6" ht="15.6" x14ac:dyDescent="0.3">
      <c r="A6" s="209"/>
      <c r="B6" s="213"/>
      <c r="C6" s="168"/>
      <c r="D6" s="168"/>
      <c r="E6" s="168"/>
      <c r="F6" s="169"/>
    </row>
    <row r="7" spans="1:6" ht="15.6" x14ac:dyDescent="0.3">
      <c r="A7" s="209"/>
      <c r="B7" s="213"/>
      <c r="C7" s="168"/>
      <c r="D7" s="168"/>
      <c r="E7" s="168"/>
      <c r="F7" s="169"/>
    </row>
    <row r="8" spans="1:6" ht="17.399999999999999" x14ac:dyDescent="0.3">
      <c r="A8" s="167"/>
      <c r="B8" s="170" t="s">
        <v>93</v>
      </c>
      <c r="C8" s="70">
        <v>8</v>
      </c>
      <c r="D8" s="168"/>
      <c r="E8" s="168"/>
      <c r="F8" s="169"/>
    </row>
    <row r="9" spans="1:6" ht="15.6" x14ac:dyDescent="0.3">
      <c r="A9" s="209"/>
      <c r="B9" s="213"/>
      <c r="C9" s="168"/>
      <c r="D9" s="168"/>
      <c r="E9" s="168"/>
      <c r="F9" s="169"/>
    </row>
    <row r="10" spans="1:6" ht="46.8" x14ac:dyDescent="0.3">
      <c r="A10" s="209"/>
      <c r="B10" s="210"/>
      <c r="C10" s="71" t="s">
        <v>3</v>
      </c>
      <c r="D10" s="72" t="s">
        <v>104</v>
      </c>
      <c r="E10" s="189" t="s">
        <v>105</v>
      </c>
      <c r="F10" s="180"/>
    </row>
    <row r="11" spans="1:6" ht="15.6" x14ac:dyDescent="0.3">
      <c r="A11" s="209"/>
      <c r="B11" s="213"/>
      <c r="C11" s="173"/>
      <c r="D11" s="173"/>
      <c r="E11" s="173"/>
      <c r="F11" s="180"/>
    </row>
    <row r="12" spans="1:6" ht="15.6" x14ac:dyDescent="0.3">
      <c r="A12" s="167"/>
      <c r="B12" s="73" t="s">
        <v>95</v>
      </c>
      <c r="C12" s="74" t="s">
        <v>154</v>
      </c>
      <c r="D12" s="75">
        <v>1</v>
      </c>
      <c r="E12" s="181">
        <f>$C$8*D12*1.05</f>
        <v>8.4</v>
      </c>
      <c r="F12" s="180"/>
    </row>
    <row r="13" spans="1:6" ht="15.6" x14ac:dyDescent="0.3">
      <c r="A13" s="209"/>
      <c r="B13" s="210"/>
      <c r="C13" s="76" t="s">
        <v>155</v>
      </c>
      <c r="D13" s="77">
        <v>2</v>
      </c>
      <c r="E13" s="182">
        <f t="shared" ref="E13:E47" si="0">$C$8*D13*1.05</f>
        <v>16.8</v>
      </c>
      <c r="F13" s="180"/>
    </row>
    <row r="14" spans="1:6" ht="15.6" x14ac:dyDescent="0.3">
      <c r="A14" s="209"/>
      <c r="B14" s="210"/>
      <c r="C14" s="76" t="s">
        <v>156</v>
      </c>
      <c r="D14" s="77">
        <v>4</v>
      </c>
      <c r="E14" s="182">
        <f t="shared" si="0"/>
        <v>33.6</v>
      </c>
      <c r="F14" s="180"/>
    </row>
    <row r="15" spans="1:6" ht="15.6" x14ac:dyDescent="0.3">
      <c r="A15" s="167"/>
      <c r="B15" s="174" t="s">
        <v>106</v>
      </c>
      <c r="C15" s="76" t="s">
        <v>157</v>
      </c>
      <c r="D15" s="77">
        <v>2</v>
      </c>
      <c r="E15" s="184">
        <f t="shared" si="0"/>
        <v>16.8</v>
      </c>
      <c r="F15" s="180"/>
    </row>
    <row r="16" spans="1:6" ht="15.6" x14ac:dyDescent="0.3">
      <c r="A16" s="209"/>
      <c r="B16" s="214"/>
      <c r="C16" s="175" t="s">
        <v>15</v>
      </c>
      <c r="D16" s="175">
        <v>9</v>
      </c>
      <c r="E16" s="178">
        <f>SUM(E12:E15)</f>
        <v>75.600000000000009</v>
      </c>
      <c r="F16" s="180"/>
    </row>
    <row r="17" spans="1:6" ht="15.6" x14ac:dyDescent="0.3">
      <c r="A17" s="209"/>
      <c r="B17" s="213"/>
      <c r="C17" s="8"/>
      <c r="D17" s="8"/>
      <c r="E17" s="179"/>
      <c r="F17" s="180"/>
    </row>
    <row r="18" spans="1:6" ht="15.6" x14ac:dyDescent="0.3">
      <c r="A18" s="167"/>
      <c r="B18" s="73" t="s">
        <v>96</v>
      </c>
      <c r="C18" s="78" t="s">
        <v>158</v>
      </c>
      <c r="D18" s="75">
        <v>1</v>
      </c>
      <c r="E18" s="186">
        <f t="shared" si="0"/>
        <v>8.4</v>
      </c>
      <c r="F18" s="180"/>
    </row>
    <row r="19" spans="1:6" ht="15.6" x14ac:dyDescent="0.3">
      <c r="A19" s="209"/>
      <c r="B19" s="210"/>
      <c r="C19" s="79" t="s">
        <v>159</v>
      </c>
      <c r="D19" s="77">
        <v>2</v>
      </c>
      <c r="E19" s="182">
        <f t="shared" si="0"/>
        <v>16.8</v>
      </c>
      <c r="F19" s="180"/>
    </row>
    <row r="20" spans="1:6" ht="15.6" x14ac:dyDescent="0.3">
      <c r="A20" s="209"/>
      <c r="B20" s="210"/>
      <c r="C20" s="79" t="s">
        <v>160</v>
      </c>
      <c r="D20" s="77">
        <v>4</v>
      </c>
      <c r="E20" s="182">
        <f t="shared" si="0"/>
        <v>33.6</v>
      </c>
      <c r="F20" s="180"/>
    </row>
    <row r="21" spans="1:6" ht="15.6" x14ac:dyDescent="0.3">
      <c r="A21" s="209"/>
      <c r="B21" s="210"/>
      <c r="C21" s="79" t="s">
        <v>161</v>
      </c>
      <c r="D21" s="77">
        <v>2</v>
      </c>
      <c r="E21" s="182">
        <f t="shared" si="0"/>
        <v>16.8</v>
      </c>
      <c r="F21" s="180"/>
    </row>
    <row r="22" spans="1:6" ht="15.6" x14ac:dyDescent="0.3">
      <c r="A22" s="209"/>
      <c r="B22" s="210"/>
      <c r="C22" s="80" t="s">
        <v>107</v>
      </c>
      <c r="D22" s="81">
        <v>6</v>
      </c>
      <c r="E22" s="184">
        <f t="shared" si="0"/>
        <v>50.400000000000006</v>
      </c>
      <c r="F22" s="180"/>
    </row>
    <row r="23" spans="1:6" ht="15.6" x14ac:dyDescent="0.3">
      <c r="A23" s="209"/>
      <c r="B23" s="213"/>
      <c r="C23" s="174" t="s">
        <v>15</v>
      </c>
      <c r="D23" s="174">
        <v>15</v>
      </c>
      <c r="E23" s="178">
        <f>SUM(E18:E22)</f>
        <v>126.00000000000001</v>
      </c>
      <c r="F23" s="180"/>
    </row>
    <row r="24" spans="1:6" ht="15.6" x14ac:dyDescent="0.3">
      <c r="A24" s="209"/>
      <c r="B24" s="213"/>
      <c r="C24" s="8"/>
      <c r="D24" s="8"/>
      <c r="E24" s="179"/>
      <c r="F24" s="180"/>
    </row>
    <row r="25" spans="1:6" ht="15.6" x14ac:dyDescent="0.3">
      <c r="A25" s="167"/>
      <c r="B25" s="191" t="s">
        <v>98</v>
      </c>
      <c r="C25" s="82" t="s">
        <v>172</v>
      </c>
      <c r="D25" s="75">
        <v>1</v>
      </c>
      <c r="E25" s="186">
        <f t="shared" si="0"/>
        <v>8.4</v>
      </c>
      <c r="F25" s="180"/>
    </row>
    <row r="26" spans="1:6" ht="15.6" x14ac:dyDescent="0.3">
      <c r="A26" s="209"/>
      <c r="B26" s="210"/>
      <c r="C26" s="83" t="s">
        <v>173</v>
      </c>
      <c r="D26" s="77">
        <v>1</v>
      </c>
      <c r="E26" s="182">
        <f t="shared" si="0"/>
        <v>8.4</v>
      </c>
      <c r="F26" s="180"/>
    </row>
    <row r="27" spans="1:6" ht="15.6" x14ac:dyDescent="0.3">
      <c r="A27" s="209"/>
      <c r="B27" s="210"/>
      <c r="C27" s="84" t="s">
        <v>108</v>
      </c>
      <c r="D27" s="81">
        <v>4</v>
      </c>
      <c r="E27" s="184">
        <f t="shared" si="0"/>
        <v>33.6</v>
      </c>
      <c r="F27" s="180"/>
    </row>
    <row r="28" spans="1:6" ht="15.6" x14ac:dyDescent="0.3">
      <c r="A28" s="209"/>
      <c r="B28" s="213"/>
      <c r="C28" s="174" t="s">
        <v>15</v>
      </c>
      <c r="D28" s="174">
        <v>6</v>
      </c>
      <c r="E28" s="178">
        <f>SUM(E25:E27)</f>
        <v>50.400000000000006</v>
      </c>
      <c r="F28" s="180"/>
    </row>
    <row r="29" spans="1:6" ht="15.6" x14ac:dyDescent="0.3">
      <c r="A29" s="209"/>
      <c r="B29" s="213"/>
      <c r="C29" s="8"/>
      <c r="D29" s="8"/>
      <c r="E29" s="179"/>
      <c r="F29" s="180"/>
    </row>
    <row r="30" spans="1:6" ht="15.6" x14ac:dyDescent="0.3">
      <c r="A30" s="167"/>
      <c r="B30" s="192" t="s">
        <v>102</v>
      </c>
      <c r="C30" s="85" t="s">
        <v>174</v>
      </c>
      <c r="D30" s="75">
        <v>2</v>
      </c>
      <c r="E30" s="186">
        <f t="shared" si="0"/>
        <v>16.8</v>
      </c>
      <c r="F30" s="180"/>
    </row>
    <row r="31" spans="1:6" ht="15.6" x14ac:dyDescent="0.3">
      <c r="A31" s="209"/>
      <c r="B31" s="210"/>
      <c r="C31" s="86" t="s">
        <v>175</v>
      </c>
      <c r="D31" s="77">
        <v>2</v>
      </c>
      <c r="E31" s="183">
        <f t="shared" si="0"/>
        <v>16.8</v>
      </c>
      <c r="F31" s="180"/>
    </row>
    <row r="32" spans="1:6" ht="15.6" x14ac:dyDescent="0.3">
      <c r="A32" s="209"/>
      <c r="B32" s="210"/>
      <c r="C32" s="86" t="s">
        <v>176</v>
      </c>
      <c r="D32" s="77">
        <v>1.25</v>
      </c>
      <c r="E32" s="183">
        <f t="shared" si="0"/>
        <v>10.5</v>
      </c>
      <c r="F32" s="180"/>
    </row>
    <row r="33" spans="1:6" ht="15.6" x14ac:dyDescent="0.3">
      <c r="A33" s="209"/>
      <c r="B33" s="210"/>
      <c r="C33" s="86" t="s">
        <v>177</v>
      </c>
      <c r="D33" s="77">
        <v>0.5</v>
      </c>
      <c r="E33" s="183">
        <f t="shared" si="0"/>
        <v>4.2</v>
      </c>
      <c r="F33" s="180"/>
    </row>
    <row r="34" spans="1:6" ht="15.6" x14ac:dyDescent="0.3">
      <c r="A34" s="209"/>
      <c r="B34" s="210"/>
      <c r="C34" s="86" t="s">
        <v>178</v>
      </c>
      <c r="D34" s="77">
        <v>0.5</v>
      </c>
      <c r="E34" s="183">
        <f t="shared" si="0"/>
        <v>4.2</v>
      </c>
      <c r="F34" s="180"/>
    </row>
    <row r="35" spans="1:6" ht="15.6" x14ac:dyDescent="0.3">
      <c r="A35" s="209"/>
      <c r="B35" s="210"/>
      <c r="C35" s="80" t="s">
        <v>109</v>
      </c>
      <c r="D35" s="81">
        <v>4.25</v>
      </c>
      <c r="E35" s="184">
        <f t="shared" si="0"/>
        <v>35.700000000000003</v>
      </c>
      <c r="F35" s="180"/>
    </row>
    <row r="36" spans="1:6" ht="15.6" x14ac:dyDescent="0.3">
      <c r="A36" s="209"/>
      <c r="B36" s="213"/>
      <c r="C36" s="174" t="s">
        <v>15</v>
      </c>
      <c r="D36" s="174">
        <v>10.5</v>
      </c>
      <c r="E36" s="178">
        <f>SUM(E30:E35)</f>
        <v>88.200000000000017</v>
      </c>
      <c r="F36" s="180"/>
    </row>
    <row r="37" spans="1:6" ht="15.6" x14ac:dyDescent="0.3">
      <c r="A37" s="209"/>
      <c r="B37" s="213"/>
      <c r="C37" s="168"/>
      <c r="D37" s="168"/>
      <c r="E37" s="179"/>
      <c r="F37" s="180"/>
    </row>
    <row r="38" spans="1:6" ht="15.6" x14ac:dyDescent="0.3">
      <c r="A38" s="167"/>
      <c r="B38" s="107" t="s">
        <v>16</v>
      </c>
      <c r="C38" s="108" t="s">
        <v>179</v>
      </c>
      <c r="D38" s="75">
        <v>1</v>
      </c>
      <c r="E38" s="187">
        <f t="shared" si="0"/>
        <v>8.4</v>
      </c>
      <c r="F38" s="180"/>
    </row>
    <row r="39" spans="1:6" ht="15.6" x14ac:dyDescent="0.3">
      <c r="A39" s="209"/>
      <c r="B39" s="210"/>
      <c r="C39" s="109" t="s">
        <v>180</v>
      </c>
      <c r="D39" s="81">
        <v>22</v>
      </c>
      <c r="E39" s="185">
        <f t="shared" si="0"/>
        <v>184.8</v>
      </c>
      <c r="F39" s="180"/>
    </row>
    <row r="40" spans="1:6" ht="15.6" x14ac:dyDescent="0.3">
      <c r="A40" s="209"/>
      <c r="B40" s="213"/>
      <c r="C40" s="174" t="s">
        <v>15</v>
      </c>
      <c r="D40" s="174">
        <v>23</v>
      </c>
      <c r="E40" s="178">
        <f>SUM(E38:E39)</f>
        <v>193.20000000000002</v>
      </c>
      <c r="F40" s="180"/>
    </row>
    <row r="41" spans="1:6" ht="15.6" x14ac:dyDescent="0.3">
      <c r="A41" s="209"/>
      <c r="B41" s="213"/>
      <c r="C41" s="168"/>
      <c r="D41" s="168"/>
      <c r="E41" s="179"/>
      <c r="F41" s="180"/>
    </row>
    <row r="42" spans="1:6" ht="15.6" x14ac:dyDescent="0.3">
      <c r="A42" s="167"/>
      <c r="B42" s="110" t="s">
        <v>21</v>
      </c>
      <c r="C42" s="111" t="s">
        <v>162</v>
      </c>
      <c r="D42" s="75">
        <v>3</v>
      </c>
      <c r="E42" s="186">
        <f t="shared" si="0"/>
        <v>25.200000000000003</v>
      </c>
      <c r="F42" s="180"/>
    </row>
    <row r="43" spans="1:6" ht="15.6" x14ac:dyDescent="0.3">
      <c r="A43" s="209"/>
      <c r="B43" s="210"/>
      <c r="C43" s="112" t="s">
        <v>163</v>
      </c>
      <c r="D43" s="77">
        <v>10</v>
      </c>
      <c r="E43" s="182">
        <f t="shared" si="0"/>
        <v>84</v>
      </c>
      <c r="F43" s="180"/>
    </row>
    <row r="44" spans="1:6" ht="15.6" x14ac:dyDescent="0.3">
      <c r="A44" s="209"/>
      <c r="B44" s="210"/>
      <c r="C44" s="113" t="s">
        <v>164</v>
      </c>
      <c r="D44" s="81">
        <v>2</v>
      </c>
      <c r="E44" s="184">
        <f t="shared" si="0"/>
        <v>16.8</v>
      </c>
      <c r="F44" s="180"/>
    </row>
    <row r="45" spans="1:6" ht="15.6" x14ac:dyDescent="0.3">
      <c r="A45" s="209"/>
      <c r="B45" s="213"/>
      <c r="C45" s="174" t="s">
        <v>15</v>
      </c>
      <c r="D45" s="174">
        <v>23</v>
      </c>
      <c r="E45" s="178">
        <f>SUM(E42:E44)</f>
        <v>126</v>
      </c>
      <c r="F45" s="180"/>
    </row>
    <row r="46" spans="1:6" ht="15.6" x14ac:dyDescent="0.3">
      <c r="A46" s="209"/>
      <c r="B46" s="213"/>
      <c r="C46" s="168"/>
      <c r="D46" s="168"/>
      <c r="E46" s="179"/>
      <c r="F46" s="180"/>
    </row>
    <row r="47" spans="1:6" ht="15.6" x14ac:dyDescent="0.3">
      <c r="A47" s="167"/>
      <c r="B47" s="193" t="s">
        <v>103</v>
      </c>
      <c r="C47" s="87" t="s">
        <v>181</v>
      </c>
      <c r="D47" s="88">
        <v>25</v>
      </c>
      <c r="E47" s="188">
        <f t="shared" si="0"/>
        <v>210</v>
      </c>
      <c r="F47" s="180"/>
    </row>
    <row r="48" spans="1:6" ht="15.6" x14ac:dyDescent="0.3">
      <c r="A48" s="209"/>
      <c r="B48" s="213"/>
      <c r="C48" s="174" t="s">
        <v>15</v>
      </c>
      <c r="D48" s="174">
        <v>25</v>
      </c>
      <c r="E48" s="175">
        <f>SUM(E47)</f>
        <v>210</v>
      </c>
      <c r="F48" s="169"/>
    </row>
    <row r="49" spans="1:6" ht="15.6" x14ac:dyDescent="0.3">
      <c r="A49" s="207" t="s">
        <v>183</v>
      </c>
      <c r="B49" s="207"/>
      <c r="C49" s="176"/>
      <c r="D49" s="176"/>
      <c r="E49" s="176"/>
      <c r="F49" s="177"/>
    </row>
  </sheetData>
  <mergeCells count="36">
    <mergeCell ref="A49:B49"/>
    <mergeCell ref="A41:B41"/>
    <mergeCell ref="A43:B43"/>
    <mergeCell ref="A44:B44"/>
    <mergeCell ref="A45:B45"/>
    <mergeCell ref="A46:B46"/>
    <mergeCell ref="A48:B48"/>
    <mergeCell ref="A40:B40"/>
    <mergeCell ref="A27:B27"/>
    <mergeCell ref="A28:B28"/>
    <mergeCell ref="A29:B29"/>
    <mergeCell ref="A31:B31"/>
    <mergeCell ref="A32:B32"/>
    <mergeCell ref="A33:B33"/>
    <mergeCell ref="A34:B34"/>
    <mergeCell ref="A35:B35"/>
    <mergeCell ref="A36:B36"/>
    <mergeCell ref="A37:B37"/>
    <mergeCell ref="A39:B39"/>
    <mergeCell ref="A26:B26"/>
    <mergeCell ref="A11:B11"/>
    <mergeCell ref="A13:B13"/>
    <mergeCell ref="A14:B14"/>
    <mergeCell ref="A16:B16"/>
    <mergeCell ref="A17:B17"/>
    <mergeCell ref="A19:B19"/>
    <mergeCell ref="A20:B20"/>
    <mergeCell ref="A21:B21"/>
    <mergeCell ref="A22:B22"/>
    <mergeCell ref="A23:B23"/>
    <mergeCell ref="A24:B24"/>
    <mergeCell ref="A10:B10"/>
    <mergeCell ref="A1:B1"/>
    <mergeCell ref="A6:B6"/>
    <mergeCell ref="A7:B7"/>
    <mergeCell ref="A9:B9"/>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4186C-0C8B-4687-8D77-635BFA826710}">
  <sheetPr codeName="Sheet10">
    <tabColor theme="9"/>
  </sheetPr>
  <dimension ref="A1:H39"/>
  <sheetViews>
    <sheetView zoomScaleNormal="100" workbookViewId="0">
      <selection activeCell="A27" sqref="A27:B27"/>
    </sheetView>
  </sheetViews>
  <sheetFormatPr defaultRowHeight="14.4" x14ac:dyDescent="0.3"/>
  <cols>
    <col min="1" max="1" width="25.5546875" bestFit="1" customWidth="1"/>
    <col min="2" max="2" width="23" customWidth="1"/>
    <col min="3" max="3" width="15.44140625" bestFit="1" customWidth="1"/>
  </cols>
  <sheetData>
    <row r="1" spans="1:3" ht="70.8" customHeight="1" x14ac:dyDescent="0.3">
      <c r="A1" s="216"/>
      <c r="B1" s="216"/>
    </row>
    <row r="2" spans="1:3" ht="15" customHeight="1" x14ac:dyDescent="0.3"/>
    <row r="3" spans="1:3" x14ac:dyDescent="0.3">
      <c r="A3" t="s">
        <v>182</v>
      </c>
      <c r="B3">
        <v>8</v>
      </c>
    </row>
    <row r="5" spans="1:3" x14ac:dyDescent="0.3">
      <c r="A5" t="s">
        <v>3</v>
      </c>
      <c r="B5" t="s">
        <v>110</v>
      </c>
      <c r="C5" t="s">
        <v>111</v>
      </c>
    </row>
    <row r="6" spans="1:3" x14ac:dyDescent="0.3">
      <c r="A6" t="s">
        <v>112</v>
      </c>
      <c r="B6">
        <v>3</v>
      </c>
      <c r="C6">
        <f>$B$3*B6*1.05</f>
        <v>25.200000000000003</v>
      </c>
    </row>
    <row r="7" spans="1:3" x14ac:dyDescent="0.3">
      <c r="A7" t="s">
        <v>113</v>
      </c>
      <c r="B7">
        <v>1.5</v>
      </c>
      <c r="C7">
        <f t="shared" ref="C7:C16" si="0">$B$3*B7*1.05</f>
        <v>12.600000000000001</v>
      </c>
    </row>
    <row r="8" spans="1:3" x14ac:dyDescent="0.3">
      <c r="A8" t="s">
        <v>114</v>
      </c>
      <c r="B8">
        <v>6</v>
      </c>
      <c r="C8">
        <f t="shared" si="0"/>
        <v>50.400000000000006</v>
      </c>
    </row>
    <row r="9" spans="1:3" x14ac:dyDescent="0.3">
      <c r="A9" t="s">
        <v>115</v>
      </c>
      <c r="B9">
        <v>10.5</v>
      </c>
      <c r="C9">
        <f t="shared" si="0"/>
        <v>88.2</v>
      </c>
    </row>
    <row r="11" spans="1:3" x14ac:dyDescent="0.3">
      <c r="A11" t="s">
        <v>3</v>
      </c>
      <c r="B11" t="s">
        <v>110</v>
      </c>
      <c r="C11" t="s">
        <v>111</v>
      </c>
    </row>
    <row r="12" spans="1:3" x14ac:dyDescent="0.3">
      <c r="A12" t="s">
        <v>116</v>
      </c>
      <c r="B12">
        <v>12</v>
      </c>
      <c r="C12">
        <f t="shared" si="0"/>
        <v>100.80000000000001</v>
      </c>
    </row>
    <row r="13" spans="1:3" x14ac:dyDescent="0.3">
      <c r="A13" t="s">
        <v>117</v>
      </c>
      <c r="B13">
        <v>4</v>
      </c>
      <c r="C13">
        <f t="shared" si="0"/>
        <v>33.6</v>
      </c>
    </row>
    <row r="14" spans="1:3" x14ac:dyDescent="0.3">
      <c r="A14" t="s">
        <v>118</v>
      </c>
      <c r="B14">
        <v>5</v>
      </c>
      <c r="C14">
        <f t="shared" si="0"/>
        <v>42</v>
      </c>
    </row>
    <row r="15" spans="1:3" x14ac:dyDescent="0.3">
      <c r="A15" t="s">
        <v>6</v>
      </c>
      <c r="B15">
        <v>9</v>
      </c>
      <c r="C15">
        <f t="shared" si="0"/>
        <v>75.600000000000009</v>
      </c>
    </row>
    <row r="16" spans="1:3" x14ac:dyDescent="0.3">
      <c r="A16" t="s">
        <v>115</v>
      </c>
      <c r="B16">
        <v>30</v>
      </c>
      <c r="C16">
        <f t="shared" si="0"/>
        <v>252</v>
      </c>
    </row>
    <row r="18" spans="1:3" x14ac:dyDescent="0.3">
      <c r="A18" t="s">
        <v>3</v>
      </c>
    </row>
    <row r="19" spans="1:3" x14ac:dyDescent="0.3">
      <c r="A19" t="s">
        <v>119</v>
      </c>
      <c r="B19">
        <v>25</v>
      </c>
      <c r="C19">
        <f>$B$3*25</f>
        <v>200</v>
      </c>
    </row>
    <row r="27" spans="1:3" x14ac:dyDescent="0.3">
      <c r="A27" s="215" t="s">
        <v>183</v>
      </c>
      <c r="B27" s="215"/>
    </row>
    <row r="28" spans="1:3" x14ac:dyDescent="0.3">
      <c r="A28" s="194"/>
      <c r="B28" s="194"/>
    </row>
    <row r="39" spans="8:8" x14ac:dyDescent="0.3">
      <c r="H39" t="s">
        <v>140</v>
      </c>
    </row>
  </sheetData>
  <mergeCells count="2">
    <mergeCell ref="A27:B27"/>
    <mergeCell ref="A1:B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Methyl-seq</vt:lpstr>
      <vt:lpstr>ssDNA &amp; Low-Input DNA</vt:lpstr>
      <vt:lpstr>MC</vt:lpstr>
      <vt:lpstr>MC UNI</vt:lpstr>
      <vt:lpstr>Amplicon</vt:lpstr>
      <vt:lpstr>Normalase</vt:lpstr>
      <vt:lpstr> RNA</vt:lpstr>
      <vt:lpstr>Broad RNA</vt:lpstr>
      <vt:lpstr>EZ</vt:lpstr>
      <vt:lpstr>EZ UNI</vt:lpstr>
      <vt:lpstr>cfDNA &amp; FFPE DNA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Evan Hughes</dc:creator>
  <cp:keywords/>
  <dc:description/>
  <cp:lastModifiedBy>Erin Keefe</cp:lastModifiedBy>
  <cp:revision/>
  <dcterms:created xsi:type="dcterms:W3CDTF">2022-01-24T17:01:17Z</dcterms:created>
  <dcterms:modified xsi:type="dcterms:W3CDTF">2022-02-07T15:52:49Z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3094ff5-79ca-456b-95f6-d578316a3809_Enabled">
    <vt:lpwstr>true</vt:lpwstr>
  </property>
  <property fmtid="{D5CDD505-2E9C-101B-9397-08002B2CF9AE}" pid="3" name="MSIP_Label_73094ff5-79ca-456b-95f6-d578316a3809_SetDate">
    <vt:lpwstr>2022-01-24T20:09:00Z</vt:lpwstr>
  </property>
  <property fmtid="{D5CDD505-2E9C-101B-9397-08002B2CF9AE}" pid="4" name="MSIP_Label_73094ff5-79ca-456b-95f6-d578316a3809_Method">
    <vt:lpwstr>Privileged</vt:lpwstr>
  </property>
  <property fmtid="{D5CDD505-2E9C-101B-9397-08002B2CF9AE}" pid="5" name="MSIP_Label_73094ff5-79ca-456b-95f6-d578316a3809_Name">
    <vt:lpwstr>Public</vt:lpwstr>
  </property>
  <property fmtid="{D5CDD505-2E9C-101B-9397-08002B2CF9AE}" pid="6" name="MSIP_Label_73094ff5-79ca-456b-95f6-d578316a3809_SiteId">
    <vt:lpwstr>771c9c47-7f24-44dc-958e-34f8713a8394</vt:lpwstr>
  </property>
  <property fmtid="{D5CDD505-2E9C-101B-9397-08002B2CF9AE}" pid="7" name="MSIP_Label_73094ff5-79ca-456b-95f6-d578316a3809_ActionId">
    <vt:lpwstr>53930019-f025-46ee-af43-eb8da587c05a</vt:lpwstr>
  </property>
  <property fmtid="{D5CDD505-2E9C-101B-9397-08002B2CF9AE}" pid="8" name="MSIP_Label_73094ff5-79ca-456b-95f6-d578316a3809_ContentBits">
    <vt:lpwstr>0</vt:lpwstr>
  </property>
</Properties>
</file>